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0905" activeTab="0"/>
  </bookViews>
  <sheets>
    <sheet name="по ДЛГ" sheetId="1" r:id="rId1"/>
    <sheet name="по сортиментах" sheetId="2" r:id="rId2"/>
  </sheets>
  <definedNames/>
  <calcPr fullCalcOnLoad="1"/>
</workbook>
</file>

<file path=xl/sharedStrings.xml><?xml version="1.0" encoding="utf-8"?>
<sst xmlns="http://schemas.openxmlformats.org/spreadsheetml/2006/main" count="234" uniqueCount="110">
  <si>
    <t>03.12.2015 р.</t>
  </si>
  <si>
    <t>№ п/п</t>
  </si>
  <si>
    <t>Підприємства</t>
  </si>
  <si>
    <t>спеціальні торги</t>
  </si>
  <si>
    <t>загальні торги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</si>
  <si>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</si>
  <si>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</si>
  <si>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</si>
  <si>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</si>
  <si>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</si>
  <si>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</si>
  <si>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</si>
  <si>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</si>
  <si>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</si>
  <si>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</si>
  <si>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</si>
  <si>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</si>
  <si>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</si>
  <si>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</si>
  <si>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</si>
  <si>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</si>
  <si>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</si>
  <si>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</si>
  <si>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</si>
  <si>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</si>
  <si>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</si>
  <si>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</si>
  <si>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</si>
  <si>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10-12-2015 р.</t>
  </si>
  <si>
    <t>Аналіз реалізації лісопродукції
заготівлі 1 кварталу 2016 року
на спеціальних біржових торгах, загальних та додаткових аукціонних торгах</t>
  </si>
  <si>
    <t>загальні додаткові торги</t>
  </si>
  <si>
    <t>25.12.2015 р.</t>
  </si>
  <si>
    <t>№
п/п</t>
  </si>
  <si>
    <t>ПІДПРИЄМСТВА\ Назва сортименту</t>
  </si>
  <si>
    <t>Порода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</si>
  <si>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</si>
  <si>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</si>
  <si>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</si>
  <si>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</si>
  <si>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</si>
  <si>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</si>
  <si>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</si>
  <si>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</si>
  <si>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</si>
  <si>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</si>
  <si>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</si>
  <si>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</si>
  <si>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</si>
  <si>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</si>
  <si>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</si>
  <si>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</si>
  <si>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</si>
  <si>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</si>
  <si>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</si>
  <si>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</si>
  <si>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</si>
  <si>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</si>
  <si>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</si>
  <si>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</si>
  <si>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</si>
  <si>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</si>
  <si>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</si>
  <si>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</si>
  <si>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</si>
  <si>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</si>
  <si>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</si>
  <si>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</si>
  <si>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</si>
  <si>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</si>
  <si>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</si>
  <si>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</si>
  <si>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</si>
  <si>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</si>
  <si>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</si>
  <si>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</si>
  <si>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</si>
  <si>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</si>
  <si>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</si>
  <si>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</si>
  <si>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</si>
  <si>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</si>
  <si>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</si>
  <si>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</si>
  <si>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</si>
  <si>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</si>
  <si>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</si>
  <si>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</si>
  <si>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</si>
  <si>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</si>
  <si>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</si>
  <si>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</si>
  <si>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</si>
  <si>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</si>
  <si>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</si>
  <si>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</si>
  <si>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</si>
  <si>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</si>
  <si>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</si>
  <si>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</si>
  <si>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</si>
  <si>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03-12-2015 загальні торги</t>
  </si>
  <si>
    <t>Обсяги лісопродукції (куб.м.), виставленої та проданої на загальних ОСНОВНИХ торгах, спеціалізованих торгах та додаткових аукціонних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2016 року підприємствами Львівського ОУЛМГ</t>
  </si>
  <si>
    <t>10-12-2015 спецторги</t>
  </si>
  <si>
    <t>25-12-2015 додаткові загальні торги</t>
  </si>
  <si>
    <t>Разом за 1 квартал 2016 р.</t>
  </si>
  <si>
    <t>Разом за 1 квартал 2016 року</t>
  </si>
  <si>
    <t>19-02-2016 додаткові загальні торги</t>
  </si>
  <si>
    <t>22-01-2016 додаткові загальні торги</t>
  </si>
  <si>
    <t>22.01.2016 р.</t>
  </si>
  <si>
    <t>19.02.2016 р.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</si>
</sst>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  <numFmt numFmtId="166" formatCode="0.0%"/>
  </numFmts>
  <fonts count="31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sz val="14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5" fillId="0" borderId="5" applyNumberFormat="0" applyFill="0" applyAlignment="0" applyProtection="0"/>
    <xf numFmtId="0" fontId="26" fillId="14" borderId="6" applyNumberFormat="0" applyAlignment="0" applyProtection="0"/>
    <xf numFmtId="0" fontId="15" fillId="0" borderId="0" applyNumberFormat="0" applyFill="0" applyBorder="0" applyAlignment="0" applyProtection="0"/>
    <xf numFmtId="0" fontId="24" fillId="9" borderId="1" applyNumberFormat="0" applyAlignment="0" applyProtection="0"/>
    <xf numFmtId="0" fontId="29" fillId="0" borderId="7" applyNumberFormat="0" applyFill="0" applyAlignment="0" applyProtection="0"/>
    <xf numFmtId="0" fontId="20" fillId="17" borderId="0" applyNumberFormat="0" applyBorder="0" applyAlignment="0" applyProtection="0"/>
    <xf numFmtId="0" fontId="0" fillId="5" borderId="8" applyNumberFormat="0" applyFont="0" applyAlignment="0" applyProtection="0"/>
    <xf numFmtId="0" fontId="23" fillId="9" borderId="9" applyNumberFormat="0" applyAlignment="0" applyProtection="0"/>
    <xf numFmtId="0" fontId="2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5" fillId="18" borderId="11" xfId="0" applyNumberFormat="1" applyFont="1" applyFill="1" applyBorder="1" applyAlignment="1">
      <alignment/>
    </xf>
    <xf numFmtId="164" fontId="4" fillId="17" borderId="11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3" fontId="11" fillId="0" borderId="11" xfId="48" applyNumberFormat="1" applyFont="1" applyFill="1" applyBorder="1" applyAlignment="1" applyProtection="1">
      <alignment vertical="center"/>
      <protection locked="0"/>
    </xf>
    <xf numFmtId="0" fontId="10" fillId="0" borderId="11" xfId="48" applyFont="1" applyFill="1" applyBorder="1" applyAlignment="1">
      <alignment vertical="center"/>
      <protection/>
    </xf>
    <xf numFmtId="0" fontId="10" fillId="0" borderId="11" xfId="48" applyFont="1" applyFill="1" applyBorder="1" applyAlignment="1" applyProtection="1">
      <alignment vertical="center"/>
      <protection locked="0"/>
    </xf>
    <xf numFmtId="3" fontId="10" fillId="19" borderId="11" xfId="48" applyNumberFormat="1" applyFont="1" applyFill="1" applyBorder="1" applyAlignment="1">
      <alignment vertical="center"/>
      <protection/>
    </xf>
    <xf numFmtId="165" fontId="6" fillId="0" borderId="11" xfId="48" applyNumberFormat="1" applyFont="1" applyBorder="1" applyAlignment="1">
      <alignment vertical="center"/>
      <protection/>
    </xf>
    <xf numFmtId="0" fontId="4" fillId="7" borderId="11" xfId="48" applyFont="1" applyFill="1" applyBorder="1" applyAlignment="1">
      <alignment vertical="center"/>
      <protection/>
    </xf>
    <xf numFmtId="0" fontId="4" fillId="7" borderId="11" xfId="48" applyFont="1" applyFill="1" applyBorder="1" applyAlignment="1">
      <alignment vertical="center" wrapText="1"/>
      <protection/>
    </xf>
    <xf numFmtId="3" fontId="11" fillId="0" borderId="11" xfId="48" applyNumberFormat="1" applyFont="1" applyFill="1" applyBorder="1" applyAlignment="1" applyProtection="1" quotePrefix="1">
      <alignment vertical="center"/>
      <protection locked="0"/>
    </xf>
    <xf numFmtId="3" fontId="12" fillId="18" borderId="0" xfId="0" applyNumberFormat="1" applyFont="1" applyFill="1" applyAlignment="1">
      <alignment/>
    </xf>
    <xf numFmtId="3" fontId="12" fillId="2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21" borderId="11" xfId="48" applyFont="1" applyFill="1" applyBorder="1" applyAlignment="1">
      <alignment horizontal="center" vertical="center" textRotation="90" wrapText="1"/>
      <protection/>
    </xf>
    <xf numFmtId="0" fontId="2" fillId="17" borderId="11" xfId="48" applyFont="1" applyFill="1" applyBorder="1" applyAlignment="1">
      <alignment horizontal="center" vertical="center" textRotation="90" wrapText="1"/>
      <protection/>
    </xf>
    <xf numFmtId="3" fontId="10" fillId="17" borderId="11" xfId="48" applyNumberFormat="1" applyFont="1" applyFill="1" applyBorder="1" applyAlignment="1">
      <alignment vertical="center"/>
      <protection/>
    </xf>
    <xf numFmtId="0" fontId="4" fillId="7" borderId="10" xfId="48" applyFont="1" applyFill="1" applyBorder="1" applyAlignment="1">
      <alignment vertical="center"/>
      <protection/>
    </xf>
    <xf numFmtId="0" fontId="7" fillId="0" borderId="11" xfId="48" applyFont="1" applyBorder="1" applyAlignment="1">
      <alignment horizontal="center" wrapText="1"/>
      <protection/>
    </xf>
    <xf numFmtId="0" fontId="7" fillId="0" borderId="11" xfId="48" applyFont="1" applyBorder="1" applyAlignment="1">
      <alignment horizontal="left"/>
      <protection/>
    </xf>
    <xf numFmtId="0" fontId="6" fillId="3" borderId="13" xfId="48" applyFont="1" applyFill="1" applyBorder="1" applyAlignment="1">
      <alignment vertical="center"/>
      <protection/>
    </xf>
    <xf numFmtId="0" fontId="6" fillId="3" borderId="14" xfId="48" applyFont="1" applyFill="1" applyBorder="1" applyAlignment="1">
      <alignment vertical="center"/>
      <protection/>
    </xf>
    <xf numFmtId="3" fontId="6" fillId="3" borderId="14" xfId="48" applyNumberFormat="1" applyFont="1" applyFill="1" applyBorder="1" applyAlignment="1">
      <alignment vertical="center"/>
      <protection/>
    </xf>
    <xf numFmtId="4" fontId="6" fillId="3" borderId="14" xfId="48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65" fontId="6" fillId="0" borderId="15" xfId="48" applyNumberFormat="1" applyFont="1" applyBorder="1" applyAlignment="1">
      <alignment vertical="center"/>
      <protection/>
    </xf>
    <xf numFmtId="165" fontId="6" fillId="3" borderId="16" xfId="48" applyNumberFormat="1" applyFont="1" applyFill="1" applyBorder="1" applyAlignment="1">
      <alignment vertical="center"/>
      <protection/>
    </xf>
    <xf numFmtId="0" fontId="13" fillId="3" borderId="13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2" fillId="3" borderId="15" xfId="0" applyFont="1" applyFill="1" applyBorder="1" applyAlignment="1">
      <alignment horizontal="center" vertical="center" wrapText="1"/>
    </xf>
    <xf numFmtId="164" fontId="4" fillId="17" borderId="15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164" fontId="4" fillId="17" borderId="12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66" fontId="4" fillId="17" borderId="11" xfId="0" applyNumberFormat="1" applyFont="1" applyFill="1" applyBorder="1" applyAlignment="1">
      <alignment/>
    </xf>
    <xf numFmtId="10" fontId="6" fillId="3" borderId="14" xfId="0" applyNumberFormat="1" applyFont="1" applyFill="1" applyBorder="1" applyAlignment="1">
      <alignment/>
    </xf>
    <xf numFmtId="2" fontId="6" fillId="3" borderId="14" xfId="0" applyNumberFormat="1" applyFont="1" applyFill="1" applyBorder="1" applyAlignment="1">
      <alignment/>
    </xf>
    <xf numFmtId="3" fontId="13" fillId="3" borderId="14" xfId="0" applyNumberFormat="1" applyFont="1" applyFill="1" applyBorder="1" applyAlignment="1">
      <alignment/>
    </xf>
    <xf numFmtId="0" fontId="7" fillId="0" borderId="11" xfId="48" applyFont="1" applyBorder="1" applyAlignment="1">
      <alignment horizontal="center" vertical="center" wrapText="1"/>
      <protection/>
    </xf>
    <xf numFmtId="0" fontId="3" fillId="19" borderId="11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21" borderId="22" xfId="48" applyFont="1" applyFill="1" applyBorder="1" applyAlignment="1">
      <alignment horizontal="center" vertical="center" wrapText="1"/>
      <protection/>
    </xf>
    <xf numFmtId="0" fontId="2" fillId="21" borderId="11" xfId="48" applyFont="1" applyFill="1" applyBorder="1" applyAlignment="1">
      <alignment horizontal="center" vertical="center" textRotation="90" wrapText="1"/>
      <protection/>
    </xf>
    <xf numFmtId="0" fontId="2" fillId="17" borderId="11" xfId="48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/>
    </xf>
    <xf numFmtId="0" fontId="2" fillId="20" borderId="11" xfId="48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wrapText="1"/>
      <protection/>
    </xf>
    <xf numFmtId="0" fontId="2" fillId="21" borderId="22" xfId="48" applyFont="1" applyFill="1" applyBorder="1" applyAlignment="1">
      <alignment horizontal="center" vertical="center" textRotation="90" wrapText="1"/>
      <protection/>
    </xf>
    <xf numFmtId="0" fontId="2" fillId="17" borderId="22" xfId="48" applyFont="1" applyFill="1" applyBorder="1" applyAlignment="1">
      <alignment horizontal="center" vertical="center" wrapText="1"/>
      <protection/>
    </xf>
    <xf numFmtId="0" fontId="2" fillId="20" borderId="23" xfId="48" applyFont="1" applyFill="1" applyBorder="1" applyAlignment="1">
      <alignment horizontal="center" vertical="center" wrapText="1"/>
      <protection/>
    </xf>
    <xf numFmtId="0" fontId="2" fillId="20" borderId="12" xfId="48" applyFont="1" applyFill="1" applyBorder="1" applyAlignment="1">
      <alignment horizontal="center" vertical="center" wrapText="1"/>
      <protection/>
    </xf>
    <xf numFmtId="0" fontId="4" fillId="0" borderId="24" xfId="48" applyFont="1" applyBorder="1" applyAlignment="1">
      <alignment horizontal="center" vertical="center" wrapText="1"/>
      <protection/>
    </xf>
    <xf numFmtId="0" fontId="4" fillId="0" borderId="25" xfId="48" applyFont="1" applyBorder="1" applyAlignment="1">
      <alignment horizontal="center"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2" fillId="21" borderId="22" xfId="48" applyFont="1" applyFill="1" applyBorder="1" applyAlignment="1">
      <alignment horizontal="center" vertical="center" wrapText="1"/>
      <protection/>
    </xf>
    <xf numFmtId="0" fontId="4" fillId="0" borderId="26" xfId="48" applyFont="1" applyBorder="1" applyAlignment="1">
      <alignment horizontal="center" vertical="center" wrapText="1"/>
      <protection/>
    </xf>
    <xf numFmtId="0" fontId="4" fillId="0" borderId="27" xfId="48" applyFont="1" applyBorder="1" applyAlignment="1">
      <alignment horizontal="center" vertical="center" wrapText="1"/>
      <protection/>
    </xf>
    <xf numFmtId="0" fontId="4" fillId="0" borderId="28" xfId="48" applyFont="1" applyBorder="1" applyAlignment="1">
      <alignment horizontal="center" vertical="center" wrapText="1"/>
      <protection/>
    </xf>
    <xf numFmtId="0" fontId="7" fillId="0" borderId="15" xfId="48" applyFont="1" applyBorder="1" applyAlignment="1">
      <alignment horizontal="center" vertical="center" wrapText="1"/>
      <protection/>
    </xf>
    <xf numFmtId="0" fontId="2" fillId="21" borderId="24" xfId="48" applyFont="1" applyFill="1" applyBorder="1" applyAlignment="1">
      <alignment horizontal="center" vertical="center" textRotation="90" wrapText="1"/>
      <protection/>
    </xf>
    <xf numFmtId="0" fontId="9" fillId="0" borderId="24" xfId="0" applyFont="1" applyBorder="1" applyAlignment="1">
      <alignment/>
    </xf>
    <xf numFmtId="0" fontId="2" fillId="20" borderId="29" xfId="48" applyFont="1" applyFill="1" applyBorder="1" applyAlignment="1">
      <alignment horizontal="center" vertical="center" wrapText="1"/>
      <protection/>
    </xf>
    <xf numFmtId="0" fontId="2" fillId="20" borderId="30" xfId="48" applyFont="1" applyFill="1" applyBorder="1" applyAlignment="1">
      <alignment horizontal="center" vertical="center" wrapText="1"/>
      <protection/>
    </xf>
    <xf numFmtId="0" fontId="2" fillId="20" borderId="2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" name="Text Box 13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2" name="Text Box 14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3" name="Text Box 15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" name="Text Box 16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5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6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7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8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9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1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2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25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26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27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28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4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2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3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4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6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7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48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4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6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7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9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1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2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3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37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38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39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40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41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42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43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44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4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4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4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4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4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53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54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55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56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5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65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66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67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68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6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7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77" name="Text Box 17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78" name="Text Box 18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79" name="Text Box 19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674</xdr:row>
      <xdr:rowOff>0</xdr:rowOff>
    </xdr:from>
    <xdr:ext cx="85725" cy="190500"/>
    <xdr:sp fLocksText="0">
      <xdr:nvSpPr>
        <xdr:cNvPr id="180" name="Text Box 20"/>
        <xdr:cNvSpPr txBox="1">
          <a:spLocks noChangeArrowheads="1"/>
        </xdr:cNvSpPr>
      </xdr:nvSpPr>
      <xdr:spPr>
        <a:xfrm>
          <a:off x="1952625" y="12953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8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8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8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8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8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8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8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8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8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19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9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9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19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0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1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2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3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4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5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6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7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8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29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0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1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1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2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3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4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2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3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4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5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336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3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3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3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4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5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6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7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8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39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0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1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2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3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4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5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6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7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8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49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09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0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1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2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7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8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19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0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1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2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3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4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5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6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7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28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29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30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31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32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3" name="Text Box 534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4" name="Text Box 535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5" name="Text Box 536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6" name="Text Box 537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7" name="Text Box 538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8" name="Text Box 539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39" name="Text Box 540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40" name="Text Box 541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41" name="Text Box 542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42" name="Text Box 543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43" name="Text Box 544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44" name="Text Box 545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45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46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47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48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49" name="Text Box 550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50" name="Text Box 551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51" name="Text Box 552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672</xdr:row>
      <xdr:rowOff>0</xdr:rowOff>
    </xdr:from>
    <xdr:ext cx="76200" cy="190500"/>
    <xdr:sp fLocksText="0">
      <xdr:nvSpPr>
        <xdr:cNvPr id="552" name="Text Box 553"/>
        <xdr:cNvSpPr txBox="1">
          <a:spLocks noChangeArrowheads="1"/>
        </xdr:cNvSpPr>
      </xdr:nvSpPr>
      <xdr:spPr>
        <a:xfrm>
          <a:off x="1952625" y="129149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53" name="Text Box 17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54" name="Text Box 18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55" name="Text Box 19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672</xdr:row>
      <xdr:rowOff>0</xdr:rowOff>
    </xdr:from>
    <xdr:ext cx="85725" cy="190500"/>
    <xdr:sp fLocksText="0">
      <xdr:nvSpPr>
        <xdr:cNvPr id="556" name="Text Box 20"/>
        <xdr:cNvSpPr txBox="1">
          <a:spLocks noChangeArrowheads="1"/>
        </xdr:cNvSpPr>
      </xdr:nvSpPr>
      <xdr:spPr>
        <a:xfrm>
          <a:off x="1952625" y="1291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57" name="Text Box 17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58" name="Text Box 18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59" name="Text Box 19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190500"/>
    <xdr:sp fLocksText="0">
      <xdr:nvSpPr>
        <xdr:cNvPr id="560" name="Text Box 20"/>
        <xdr:cNvSpPr txBox="1">
          <a:spLocks noChangeArrowheads="1"/>
        </xdr:cNvSpPr>
      </xdr:nvSpPr>
      <xdr:spPr>
        <a:xfrm>
          <a:off x="1952625" y="12514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61" name="Text Box 562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62" name="Text Box 563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63" name="Text Box 564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64" name="Text Box 565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651</xdr:row>
      <xdr:rowOff>0</xdr:rowOff>
    </xdr:from>
    <xdr:ext cx="76200" cy="190500"/>
    <xdr:sp fLocksText="0">
      <xdr:nvSpPr>
        <xdr:cNvPr id="565" name="Text Box 566"/>
        <xdr:cNvSpPr txBox="1">
          <a:spLocks noChangeArrowheads="1"/>
        </xdr:cNvSpPr>
      </xdr:nvSpPr>
      <xdr:spPr>
        <a:xfrm>
          <a:off x="1952625" y="12514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651</xdr:row>
      <xdr:rowOff>0</xdr:rowOff>
    </xdr:from>
    <xdr:ext cx="76200" cy="190500"/>
    <xdr:sp fLocksText="0">
      <xdr:nvSpPr>
        <xdr:cNvPr id="566" name="Text Box 567"/>
        <xdr:cNvSpPr txBox="1">
          <a:spLocks noChangeArrowheads="1"/>
        </xdr:cNvSpPr>
      </xdr:nvSpPr>
      <xdr:spPr>
        <a:xfrm>
          <a:off x="1952625" y="12514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651</xdr:row>
      <xdr:rowOff>0</xdr:rowOff>
    </xdr:from>
    <xdr:ext cx="76200" cy="190500"/>
    <xdr:sp fLocksText="0">
      <xdr:nvSpPr>
        <xdr:cNvPr id="567" name="Text Box 568"/>
        <xdr:cNvSpPr txBox="1">
          <a:spLocks noChangeArrowheads="1"/>
        </xdr:cNvSpPr>
      </xdr:nvSpPr>
      <xdr:spPr>
        <a:xfrm>
          <a:off x="1952625" y="12514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651</xdr:row>
      <xdr:rowOff>0</xdr:rowOff>
    </xdr:from>
    <xdr:ext cx="76200" cy="190500"/>
    <xdr:sp fLocksText="0">
      <xdr:nvSpPr>
        <xdr:cNvPr id="568" name="Text Box 569"/>
        <xdr:cNvSpPr txBox="1">
          <a:spLocks noChangeArrowheads="1"/>
        </xdr:cNvSpPr>
      </xdr:nvSpPr>
      <xdr:spPr>
        <a:xfrm>
          <a:off x="1952625" y="12514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69" name="Text Box 17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0" name="Text Box 18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1" name="Text Box 19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2" name="Text Box 20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3" name="Text Box 17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4" name="Text Box 18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5" name="Text Box 19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576" name="Text Box 20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77" name="Text Box 578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78" name="Text Box 579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79" name="Text Box 580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80" name="Text Box 581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81" name="Text Box 582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82" name="Text Box 583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83" name="Text Box 584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84" name="Text Box 585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85" name="Text Box 586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86" name="Text Box 587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87" name="Text Box 588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88" name="Text Box 589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89" name="Text Box 590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0" name="Text Box 591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1" name="Text Box 592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2" name="Text Box 593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3" name="Text Box 594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4" name="Text Box 595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5" name="Text Box 596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596" name="Text Box 597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97" name="Text Box 598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98" name="Text Box 599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599" name="Text Box 600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746</xdr:row>
      <xdr:rowOff>0</xdr:rowOff>
    </xdr:from>
    <xdr:ext cx="76200" cy="190500"/>
    <xdr:sp fLocksText="0">
      <xdr:nvSpPr>
        <xdr:cNvPr id="600" name="Text Box 601"/>
        <xdr:cNvSpPr txBox="1">
          <a:spLocks noChangeArrowheads="1"/>
        </xdr:cNvSpPr>
      </xdr:nvSpPr>
      <xdr:spPr>
        <a:xfrm>
          <a:off x="1952625" y="14324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601" name="Text Box 602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602" name="Text Box 603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603" name="Text Box 604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604" name="Text Box 605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654</xdr:row>
      <xdr:rowOff>0</xdr:rowOff>
    </xdr:from>
    <xdr:ext cx="85725" cy="342900"/>
    <xdr:sp fLocksText="0">
      <xdr:nvSpPr>
        <xdr:cNvPr id="605" name="Text Box 17"/>
        <xdr:cNvSpPr txBox="1">
          <a:spLocks noChangeArrowheads="1"/>
        </xdr:cNvSpPr>
      </xdr:nvSpPr>
      <xdr:spPr>
        <a:xfrm>
          <a:off x="1952625" y="12572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654</xdr:row>
      <xdr:rowOff>0</xdr:rowOff>
    </xdr:from>
    <xdr:ext cx="85725" cy="342900"/>
    <xdr:sp fLocksText="0">
      <xdr:nvSpPr>
        <xdr:cNvPr id="606" name="Text Box 18"/>
        <xdr:cNvSpPr txBox="1">
          <a:spLocks noChangeArrowheads="1"/>
        </xdr:cNvSpPr>
      </xdr:nvSpPr>
      <xdr:spPr>
        <a:xfrm>
          <a:off x="1952625" y="12572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654</xdr:row>
      <xdr:rowOff>0</xdr:rowOff>
    </xdr:from>
    <xdr:ext cx="85725" cy="342900"/>
    <xdr:sp fLocksText="0">
      <xdr:nvSpPr>
        <xdr:cNvPr id="607" name="Text Box 19"/>
        <xdr:cNvSpPr txBox="1">
          <a:spLocks noChangeArrowheads="1"/>
        </xdr:cNvSpPr>
      </xdr:nvSpPr>
      <xdr:spPr>
        <a:xfrm>
          <a:off x="1952625" y="12572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654</xdr:row>
      <xdr:rowOff>0</xdr:rowOff>
    </xdr:from>
    <xdr:ext cx="85725" cy="342900"/>
    <xdr:sp fLocksText="0">
      <xdr:nvSpPr>
        <xdr:cNvPr id="608" name="Text Box 20"/>
        <xdr:cNvSpPr txBox="1">
          <a:spLocks noChangeArrowheads="1"/>
        </xdr:cNvSpPr>
      </xdr:nvSpPr>
      <xdr:spPr>
        <a:xfrm>
          <a:off x="1952625" y="12572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609" name="Text Box 17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610" name="Text Box 18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611" name="Text Box 19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651</xdr:row>
      <xdr:rowOff>0</xdr:rowOff>
    </xdr:from>
    <xdr:ext cx="85725" cy="209550"/>
    <xdr:sp fLocksText="0">
      <xdr:nvSpPr>
        <xdr:cNvPr id="612" name="Text Box 20"/>
        <xdr:cNvSpPr txBox="1">
          <a:spLocks noChangeArrowheads="1"/>
        </xdr:cNvSpPr>
      </xdr:nvSpPr>
      <xdr:spPr>
        <a:xfrm>
          <a:off x="1952625" y="12514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3" name="Text Box 13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4" name="Text Box 14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5" name="Text Box 15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6" name="Text Box 16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7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8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19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20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21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22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23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24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37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38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4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5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5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5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3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4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5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6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7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8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59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660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7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8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69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0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1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49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0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1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2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3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4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5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56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6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6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6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6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65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66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67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68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7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77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78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79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80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89" name="Text Box 17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90" name="Text Box 18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91" name="Text Box 19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190500"/>
    <xdr:sp fLocksText="0">
      <xdr:nvSpPr>
        <xdr:cNvPr id="792" name="Text Box 20"/>
        <xdr:cNvSpPr txBox="1">
          <a:spLocks noChangeArrowheads="1"/>
        </xdr:cNvSpPr>
      </xdr:nvSpPr>
      <xdr:spPr>
        <a:xfrm>
          <a:off x="1952625" y="166296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9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9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9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79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79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79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79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80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1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2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3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4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5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6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7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808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0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1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4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7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8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89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0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1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4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5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6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7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8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99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0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1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2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3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4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5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6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7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8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7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8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099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0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1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2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3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4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5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6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7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8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09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0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1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2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3" name="Text Box 17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4" name="Text Box 18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5" name="Text Box 19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66700"/>
    <xdr:sp fLocksText="0">
      <xdr:nvSpPr>
        <xdr:cNvPr id="1116" name="Text Box 20"/>
        <xdr:cNvSpPr txBox="1">
          <a:spLocks noChangeArrowheads="1"/>
        </xdr:cNvSpPr>
      </xdr:nvSpPr>
      <xdr:spPr>
        <a:xfrm>
          <a:off x="1952625" y="166296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17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18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19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20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21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22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23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24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25" name="Text Box 17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26" name="Text Box 18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27" name="Text Box 19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28" name="Text Box 20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29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30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31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32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33" name="Text Box 17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34" name="Text Box 18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35" name="Text Box 19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95275"/>
    <xdr:sp fLocksText="0">
      <xdr:nvSpPr>
        <xdr:cNvPr id="1136" name="Text Box 20"/>
        <xdr:cNvSpPr txBox="1">
          <a:spLocks noChangeArrowheads="1"/>
        </xdr:cNvSpPr>
      </xdr:nvSpPr>
      <xdr:spPr>
        <a:xfrm>
          <a:off x="1952625" y="166296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37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38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39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40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45" name="Text Box 1147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46" name="Text Box 1148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47" name="Text Box 1149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867</xdr:row>
      <xdr:rowOff>0</xdr:rowOff>
    </xdr:from>
    <xdr:ext cx="76200" cy="1905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1952625" y="16629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65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66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67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168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1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181" name="Text Box 17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182" name="Text Box 18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183" name="Text Box 19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184" name="Text Box 20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185" name="Text Box 17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186" name="Text Box 18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187" name="Text Box 19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188" name="Text Box 20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217" name="Text Box 17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218" name="Text Box 18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219" name="Text Box 19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220" name="Text Box 20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221" name="Text Box 17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222" name="Text Box 18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223" name="Text Box 19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224" name="Text Box 20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25" name="Text Box 13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26" name="Text Box 14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29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0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1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2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3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4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5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36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49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50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51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52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6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6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6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6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65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66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67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68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69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70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71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272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7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8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29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0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1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4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1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2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3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4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5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6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7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68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7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77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78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79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80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8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89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90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91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392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39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0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401" name="Text Box 17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402" name="Text Box 18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403" name="Text Box 19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1020</xdr:row>
      <xdr:rowOff>0</xdr:rowOff>
    </xdr:from>
    <xdr:ext cx="85725" cy="190500"/>
    <xdr:sp fLocksText="0">
      <xdr:nvSpPr>
        <xdr:cNvPr id="1404" name="Text Box 20"/>
        <xdr:cNvSpPr txBox="1">
          <a:spLocks noChangeArrowheads="1"/>
        </xdr:cNvSpPr>
      </xdr:nvSpPr>
      <xdr:spPr>
        <a:xfrm>
          <a:off x="1952625" y="19544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0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0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0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0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0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1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42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4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7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8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49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0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1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2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3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5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6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7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8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4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7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8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59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560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6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7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8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59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0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1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2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3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4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5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6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7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8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69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0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1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2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3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4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5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6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3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1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2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3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4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5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6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7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8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49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50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51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52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53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54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55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56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57" name="Text Box 1760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58" name="Text Box 1761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59" name="Text Box 1762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0" name="Text Box 1763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1" name="Text Box 1764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2" name="Text Box 1765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3" name="Text Box 1766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4" name="Text Box 1767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5" name="Text Box 1768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6" name="Text Box 1769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7" name="Text Box 1770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68" name="Text Box 1771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69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70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71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72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73" name="Text Box 1776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74" name="Text Box 1777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75" name="Text Box 1778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1016</xdr:row>
      <xdr:rowOff>0</xdr:rowOff>
    </xdr:from>
    <xdr:ext cx="76200" cy="190500"/>
    <xdr:sp fLocksText="0">
      <xdr:nvSpPr>
        <xdr:cNvPr id="1776" name="Text Box 1779"/>
        <xdr:cNvSpPr txBox="1">
          <a:spLocks noChangeArrowheads="1"/>
        </xdr:cNvSpPr>
      </xdr:nvSpPr>
      <xdr:spPr>
        <a:xfrm>
          <a:off x="1952625" y="19468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77" name="Text Box 17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78" name="Text Box 18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79" name="Text Box 19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1016</xdr:row>
      <xdr:rowOff>0</xdr:rowOff>
    </xdr:from>
    <xdr:ext cx="85725" cy="190500"/>
    <xdr:sp fLocksText="0">
      <xdr:nvSpPr>
        <xdr:cNvPr id="1780" name="Text Box 20"/>
        <xdr:cNvSpPr txBox="1">
          <a:spLocks noChangeArrowheads="1"/>
        </xdr:cNvSpPr>
      </xdr:nvSpPr>
      <xdr:spPr>
        <a:xfrm>
          <a:off x="1952625" y="19468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81" name="Text Box 17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82" name="Text Box 18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83" name="Text Box 19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190500"/>
    <xdr:sp fLocksText="0">
      <xdr:nvSpPr>
        <xdr:cNvPr id="1784" name="Text Box 20"/>
        <xdr:cNvSpPr txBox="1">
          <a:spLocks noChangeArrowheads="1"/>
        </xdr:cNvSpPr>
      </xdr:nvSpPr>
      <xdr:spPr>
        <a:xfrm>
          <a:off x="1952625" y="16210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785" name="Text Box 178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786" name="Text Box 1789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787" name="Text Box 1790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788" name="Text Box 1791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789" name="Text Box 1792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790" name="Text Box 1793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791" name="Text Box 1794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845</xdr:row>
      <xdr:rowOff>0</xdr:rowOff>
    </xdr:from>
    <xdr:ext cx="76200" cy="190500"/>
    <xdr:sp fLocksText="0">
      <xdr:nvSpPr>
        <xdr:cNvPr id="1792" name="Text Box 1795"/>
        <xdr:cNvSpPr txBox="1">
          <a:spLocks noChangeArrowheads="1"/>
        </xdr:cNvSpPr>
      </xdr:nvSpPr>
      <xdr:spPr>
        <a:xfrm>
          <a:off x="1952625" y="16210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793" name="Text Box 17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794" name="Text Box 18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795" name="Text Box 19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57175"/>
    <xdr:sp fLocksText="0">
      <xdr:nvSpPr>
        <xdr:cNvPr id="1796" name="Text Box 20"/>
        <xdr:cNvSpPr txBox="1">
          <a:spLocks noChangeArrowheads="1"/>
        </xdr:cNvSpPr>
      </xdr:nvSpPr>
      <xdr:spPr>
        <a:xfrm>
          <a:off x="1952625" y="162105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797" name="Text Box 17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798" name="Text Box 18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799" name="Text Box 19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228600"/>
    <xdr:sp fLocksText="0">
      <xdr:nvSpPr>
        <xdr:cNvPr id="1800" name="Text Box 20"/>
        <xdr:cNvSpPr txBox="1">
          <a:spLocks noChangeArrowheads="1"/>
        </xdr:cNvSpPr>
      </xdr:nvSpPr>
      <xdr:spPr>
        <a:xfrm>
          <a:off x="1952625" y="1621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01" name="Text Box 1804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02" name="Text Box 1805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03" name="Text Box 1806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04" name="Text Box 1807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05" name="Text Box 180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06" name="Text Box 1809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07" name="Text Box 1810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08" name="Text Box 1811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09" name="Text Box 1812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10" name="Text Box 1813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11" name="Text Box 1814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12" name="Text Box 1815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3" name="Text Box 1816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4" name="Text Box 1817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5" name="Text Box 181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6" name="Text Box 1819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7" name="Text Box 1820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8" name="Text Box 1821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19" name="Text Box 1822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20" name="Text Box 1823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21" name="Text Box 1824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22" name="Text Box 1825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23" name="Text Box 1826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76200" cy="190500"/>
    <xdr:sp fLocksText="0">
      <xdr:nvSpPr>
        <xdr:cNvPr id="1824" name="Text Box 1827"/>
        <xdr:cNvSpPr txBox="1">
          <a:spLocks noChangeArrowheads="1"/>
        </xdr:cNvSpPr>
      </xdr:nvSpPr>
      <xdr:spPr>
        <a:xfrm>
          <a:off x="1952625" y="6933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25" name="Text Box 1828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26" name="Text Box 1829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27" name="Text Box 1830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76200" cy="190500"/>
    <xdr:sp fLocksText="0">
      <xdr:nvSpPr>
        <xdr:cNvPr id="1828" name="Text Box 1831"/>
        <xdr:cNvSpPr txBox="1">
          <a:spLocks noChangeArrowheads="1"/>
        </xdr:cNvSpPr>
      </xdr:nvSpPr>
      <xdr:spPr>
        <a:xfrm>
          <a:off x="1952625" y="11124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829" name="Text Box 17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830" name="Text Box 18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831" name="Text Box 19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848</xdr:row>
      <xdr:rowOff>0</xdr:rowOff>
    </xdr:from>
    <xdr:ext cx="85725" cy="304800"/>
    <xdr:sp fLocksText="0">
      <xdr:nvSpPr>
        <xdr:cNvPr id="1832" name="Text Box 20"/>
        <xdr:cNvSpPr txBox="1">
          <a:spLocks noChangeArrowheads="1"/>
        </xdr:cNvSpPr>
      </xdr:nvSpPr>
      <xdr:spPr>
        <a:xfrm>
          <a:off x="1952625" y="162677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833" name="Text Box 17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834" name="Text Box 18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835" name="Text Box 19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845</xdr:row>
      <xdr:rowOff>0</xdr:rowOff>
    </xdr:from>
    <xdr:ext cx="85725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52625" y="162105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852</xdr:row>
      <xdr:rowOff>0</xdr:rowOff>
    </xdr:from>
    <xdr:ext cx="85725" cy="276225"/>
    <xdr:sp fLocksText="0">
      <xdr:nvSpPr>
        <xdr:cNvPr id="1837" name="Text Box 17"/>
        <xdr:cNvSpPr txBox="1">
          <a:spLocks noChangeArrowheads="1"/>
        </xdr:cNvSpPr>
      </xdr:nvSpPr>
      <xdr:spPr>
        <a:xfrm>
          <a:off x="1952625" y="163439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852</xdr:row>
      <xdr:rowOff>0</xdr:rowOff>
    </xdr:from>
    <xdr:ext cx="85725" cy="276225"/>
    <xdr:sp fLocksText="0">
      <xdr:nvSpPr>
        <xdr:cNvPr id="1838" name="Text Box 18"/>
        <xdr:cNvSpPr txBox="1">
          <a:spLocks noChangeArrowheads="1"/>
        </xdr:cNvSpPr>
      </xdr:nvSpPr>
      <xdr:spPr>
        <a:xfrm>
          <a:off x="1952625" y="163439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852</xdr:row>
      <xdr:rowOff>0</xdr:rowOff>
    </xdr:from>
    <xdr:ext cx="85725" cy="276225"/>
    <xdr:sp fLocksText="0">
      <xdr:nvSpPr>
        <xdr:cNvPr id="1839" name="Text Box 19"/>
        <xdr:cNvSpPr txBox="1">
          <a:spLocks noChangeArrowheads="1"/>
        </xdr:cNvSpPr>
      </xdr:nvSpPr>
      <xdr:spPr>
        <a:xfrm>
          <a:off x="1952625" y="163439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852</xdr:row>
      <xdr:rowOff>0</xdr:rowOff>
    </xdr:from>
    <xdr:ext cx="85725" cy="276225"/>
    <xdr:sp fLocksText="0">
      <xdr:nvSpPr>
        <xdr:cNvPr id="1840" name="Text Box 20"/>
        <xdr:cNvSpPr txBox="1">
          <a:spLocks noChangeArrowheads="1"/>
        </xdr:cNvSpPr>
      </xdr:nvSpPr>
      <xdr:spPr>
        <a:xfrm>
          <a:off x="1952625" y="163439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841" name="Text Box 17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842" name="Text Box 18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843" name="Text Box 19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867</xdr:row>
      <xdr:rowOff>0</xdr:rowOff>
    </xdr:from>
    <xdr:ext cx="85725" cy="276225"/>
    <xdr:sp fLocksText="0">
      <xdr:nvSpPr>
        <xdr:cNvPr id="1844" name="Text Box 20"/>
        <xdr:cNvSpPr txBox="1">
          <a:spLocks noChangeArrowheads="1"/>
        </xdr:cNvSpPr>
      </xdr:nvSpPr>
      <xdr:spPr>
        <a:xfrm>
          <a:off x="1952625" y="166296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887</xdr:row>
      <xdr:rowOff>0</xdr:rowOff>
    </xdr:from>
    <xdr:ext cx="85725" cy="371475"/>
    <xdr:sp fLocksText="0">
      <xdr:nvSpPr>
        <xdr:cNvPr id="1845" name="Text Box 17"/>
        <xdr:cNvSpPr txBox="1">
          <a:spLocks noChangeArrowheads="1"/>
        </xdr:cNvSpPr>
      </xdr:nvSpPr>
      <xdr:spPr>
        <a:xfrm>
          <a:off x="1952625" y="170106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887</xdr:row>
      <xdr:rowOff>0</xdr:rowOff>
    </xdr:from>
    <xdr:ext cx="85725" cy="371475"/>
    <xdr:sp fLocksText="0">
      <xdr:nvSpPr>
        <xdr:cNvPr id="1846" name="Text Box 18"/>
        <xdr:cNvSpPr txBox="1">
          <a:spLocks noChangeArrowheads="1"/>
        </xdr:cNvSpPr>
      </xdr:nvSpPr>
      <xdr:spPr>
        <a:xfrm>
          <a:off x="1952625" y="170106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887</xdr:row>
      <xdr:rowOff>0</xdr:rowOff>
    </xdr:from>
    <xdr:ext cx="85725" cy="371475"/>
    <xdr:sp fLocksText="0">
      <xdr:nvSpPr>
        <xdr:cNvPr id="1847" name="Text Box 19"/>
        <xdr:cNvSpPr txBox="1">
          <a:spLocks noChangeArrowheads="1"/>
        </xdr:cNvSpPr>
      </xdr:nvSpPr>
      <xdr:spPr>
        <a:xfrm>
          <a:off x="1952625" y="170106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887</xdr:row>
      <xdr:rowOff>0</xdr:rowOff>
    </xdr:from>
    <xdr:ext cx="85725" cy="371475"/>
    <xdr:sp fLocksText="0">
      <xdr:nvSpPr>
        <xdr:cNvPr id="1848" name="Text Box 20"/>
        <xdr:cNvSpPr txBox="1">
          <a:spLocks noChangeArrowheads="1"/>
        </xdr:cNvSpPr>
      </xdr:nvSpPr>
      <xdr:spPr>
        <a:xfrm>
          <a:off x="1952625" y="170106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890</xdr:row>
      <xdr:rowOff>0</xdr:rowOff>
    </xdr:from>
    <xdr:ext cx="85725" cy="304800"/>
    <xdr:sp fLocksText="0">
      <xdr:nvSpPr>
        <xdr:cNvPr id="1849" name="Text Box 17"/>
        <xdr:cNvSpPr txBox="1">
          <a:spLocks noChangeArrowheads="1"/>
        </xdr:cNvSpPr>
      </xdr:nvSpPr>
      <xdr:spPr>
        <a:xfrm>
          <a:off x="1952625" y="170678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890</xdr:row>
      <xdr:rowOff>0</xdr:rowOff>
    </xdr:from>
    <xdr:ext cx="85725" cy="304800"/>
    <xdr:sp fLocksText="0">
      <xdr:nvSpPr>
        <xdr:cNvPr id="1850" name="Text Box 18"/>
        <xdr:cNvSpPr txBox="1">
          <a:spLocks noChangeArrowheads="1"/>
        </xdr:cNvSpPr>
      </xdr:nvSpPr>
      <xdr:spPr>
        <a:xfrm>
          <a:off x="1952625" y="170678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890</xdr:row>
      <xdr:rowOff>0</xdr:rowOff>
    </xdr:from>
    <xdr:ext cx="85725" cy="304800"/>
    <xdr:sp fLocksText="0">
      <xdr:nvSpPr>
        <xdr:cNvPr id="1851" name="Text Box 19"/>
        <xdr:cNvSpPr txBox="1">
          <a:spLocks noChangeArrowheads="1"/>
        </xdr:cNvSpPr>
      </xdr:nvSpPr>
      <xdr:spPr>
        <a:xfrm>
          <a:off x="1952625" y="170678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890</xdr:row>
      <xdr:rowOff>0</xdr:rowOff>
    </xdr:from>
    <xdr:ext cx="85725" cy="304800"/>
    <xdr:sp fLocksText="0">
      <xdr:nvSpPr>
        <xdr:cNvPr id="1852" name="Text Box 20"/>
        <xdr:cNvSpPr txBox="1">
          <a:spLocks noChangeArrowheads="1"/>
        </xdr:cNvSpPr>
      </xdr:nvSpPr>
      <xdr:spPr>
        <a:xfrm>
          <a:off x="1952625" y="170678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894</xdr:row>
      <xdr:rowOff>0</xdr:rowOff>
    </xdr:from>
    <xdr:ext cx="85725" cy="342900"/>
    <xdr:sp fLocksText="0">
      <xdr:nvSpPr>
        <xdr:cNvPr id="1853" name="Text Box 17"/>
        <xdr:cNvSpPr txBox="1">
          <a:spLocks noChangeArrowheads="1"/>
        </xdr:cNvSpPr>
      </xdr:nvSpPr>
      <xdr:spPr>
        <a:xfrm>
          <a:off x="1952625" y="17144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894</xdr:row>
      <xdr:rowOff>0</xdr:rowOff>
    </xdr:from>
    <xdr:ext cx="85725" cy="342900"/>
    <xdr:sp fLocksText="0">
      <xdr:nvSpPr>
        <xdr:cNvPr id="1854" name="Text Box 18"/>
        <xdr:cNvSpPr txBox="1">
          <a:spLocks noChangeArrowheads="1"/>
        </xdr:cNvSpPr>
      </xdr:nvSpPr>
      <xdr:spPr>
        <a:xfrm>
          <a:off x="1952625" y="17144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894</xdr:row>
      <xdr:rowOff>0</xdr:rowOff>
    </xdr:from>
    <xdr:ext cx="85725" cy="342900"/>
    <xdr:sp fLocksText="0">
      <xdr:nvSpPr>
        <xdr:cNvPr id="1855" name="Text Box 19"/>
        <xdr:cNvSpPr txBox="1">
          <a:spLocks noChangeArrowheads="1"/>
        </xdr:cNvSpPr>
      </xdr:nvSpPr>
      <xdr:spPr>
        <a:xfrm>
          <a:off x="1952625" y="17144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894</xdr:row>
      <xdr:rowOff>0</xdr:rowOff>
    </xdr:from>
    <xdr:ext cx="85725" cy="342900"/>
    <xdr:sp fLocksText="0">
      <xdr:nvSpPr>
        <xdr:cNvPr id="1856" name="Text Box 20"/>
        <xdr:cNvSpPr txBox="1">
          <a:spLocks noChangeArrowheads="1"/>
        </xdr:cNvSpPr>
      </xdr:nvSpPr>
      <xdr:spPr>
        <a:xfrm>
          <a:off x="1952625" y="171440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140625" defaultRowHeight="15"/>
  <cols>
    <col min="1" max="1" width="4.140625" style="1" customWidth="1"/>
    <col min="2" max="2" width="25.140625" style="1" customWidth="1"/>
    <col min="3" max="3" width="9.421875" style="1" customWidth="1"/>
    <col min="4" max="4" width="8.28125" style="1" bestFit="1" customWidth="1"/>
    <col min="5" max="5" width="7.00390625" style="1" bestFit="1" customWidth="1"/>
    <col min="6" max="10" width="9.140625" style="1" customWidth="1"/>
    <col min="11" max="11" width="9.7109375" style="1" customWidth="1"/>
    <col min="12" max="19" width="9.140625" style="1" customWidth="1"/>
    <col min="20" max="20" width="9.00390625" style="1" customWidth="1"/>
    <col min="21" max="21" width="10.57421875" style="1" customWidth="1"/>
    <col min="22" max="16384" width="9.140625" style="1" customWidth="1"/>
  </cols>
  <sheetData>
    <row r="1" spans="1:14" ht="50.2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9" ht="16.5" thickBot="1">
      <c r="B2" s="2"/>
      <c r="C2" s="2" t="s">
        <v>28</v>
      </c>
      <c r="G2" s="2" t="s">
        <v>0</v>
      </c>
      <c r="M2" s="2" t="s">
        <v>31</v>
      </c>
      <c r="P2" s="2" t="s">
        <v>108</v>
      </c>
      <c r="S2" s="2" t="s">
        <v>109</v>
      </c>
    </row>
    <row r="3" spans="1:23" ht="12.75">
      <c r="A3" s="62" t="s">
        <v>1</v>
      </c>
      <c r="B3" s="64" t="s">
        <v>2</v>
      </c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60"/>
      <c r="L3" s="59" t="s">
        <v>30</v>
      </c>
      <c r="M3" s="59"/>
      <c r="N3" s="59"/>
      <c r="O3" s="56" t="s">
        <v>30</v>
      </c>
      <c r="P3" s="56"/>
      <c r="Q3" s="56"/>
      <c r="R3" s="56" t="s">
        <v>30</v>
      </c>
      <c r="S3" s="56"/>
      <c r="T3" s="57"/>
      <c r="U3" s="58" t="s">
        <v>104</v>
      </c>
      <c r="V3" s="59"/>
      <c r="W3" s="60"/>
    </row>
    <row r="4" spans="1:23" ht="25.5">
      <c r="A4" s="63"/>
      <c r="B4" s="65"/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8</v>
      </c>
      <c r="I4" s="4" t="s">
        <v>6</v>
      </c>
      <c r="J4" s="4" t="s">
        <v>7</v>
      </c>
      <c r="K4" s="5" t="s">
        <v>8</v>
      </c>
      <c r="L4" s="4" t="s">
        <v>6</v>
      </c>
      <c r="M4" s="4" t="s">
        <v>7</v>
      </c>
      <c r="N4" s="4" t="s">
        <v>8</v>
      </c>
      <c r="O4" s="4" t="s">
        <v>6</v>
      </c>
      <c r="P4" s="4" t="s">
        <v>7</v>
      </c>
      <c r="Q4" s="4" t="s">
        <v>8</v>
      </c>
      <c r="R4" s="4" t="s">
        <v>6</v>
      </c>
      <c r="S4" s="4" t="s">
        <v>7</v>
      </c>
      <c r="T4" s="40" t="s">
        <v>8</v>
      </c>
      <c r="U4" s="3" t="s">
        <v>6</v>
      </c>
      <c r="V4" s="4" t="s">
        <v>7</v>
      </c>
      <c r="W4" s="5" t="s">
        <v>8</v>
      </c>
    </row>
    <row r="5" spans="1:23" ht="17.25">
      <c r="A5" s="6">
        <v>1</v>
      </c>
      <c r="B5" s="7" t="s">
        <v>9</v>
      </c>
      <c r="C5" s="8">
        <v>1090</v>
      </c>
      <c r="D5" s="8">
        <v>120</v>
      </c>
      <c r="E5" s="9">
        <f>IF(C5=0,0,D5/C5*100)</f>
        <v>11.009174311926607</v>
      </c>
      <c r="F5" s="8">
        <v>3743</v>
      </c>
      <c r="G5" s="8">
        <v>2643</v>
      </c>
      <c r="H5" s="9">
        <f>G5/F5*100</f>
        <v>70.61180870959124</v>
      </c>
      <c r="I5" s="8">
        <f>C5+F5</f>
        <v>4833</v>
      </c>
      <c r="J5" s="8">
        <f>D5+G5</f>
        <v>2763</v>
      </c>
      <c r="K5" s="9">
        <f>J5/I5*100</f>
        <v>57.16945996275605</v>
      </c>
      <c r="L5" s="8">
        <v>1175</v>
      </c>
      <c r="M5" s="8">
        <v>440</v>
      </c>
      <c r="N5" s="51">
        <f>M5/L5</f>
        <v>0.37446808510638296</v>
      </c>
      <c r="O5" s="8">
        <v>760</v>
      </c>
      <c r="P5" s="8">
        <v>60</v>
      </c>
      <c r="Q5" s="51">
        <f>P5/O5</f>
        <v>0.07894736842105263</v>
      </c>
      <c r="R5" s="8">
        <v>765</v>
      </c>
      <c r="S5" s="8">
        <v>85</v>
      </c>
      <c r="T5" s="41">
        <f>S5/R5*100</f>
        <v>11.11111111111111</v>
      </c>
      <c r="U5" s="43">
        <f>C5+F5+L5+O5+R5</f>
        <v>7533</v>
      </c>
      <c r="V5" s="8">
        <f>D5+G5+M5+P5+S5</f>
        <v>3348</v>
      </c>
      <c r="W5" s="44">
        <f>V5/U5*100</f>
        <v>44.44444444444444</v>
      </c>
    </row>
    <row r="6" spans="1:23" ht="17.25">
      <c r="A6" s="6">
        <v>2</v>
      </c>
      <c r="B6" s="7" t="s">
        <v>10</v>
      </c>
      <c r="C6" s="8">
        <v>150</v>
      </c>
      <c r="D6" s="8"/>
      <c r="E6" s="9">
        <f aca="true" t="shared" si="0" ref="E6:E23">IF(C6=0,0,D6/C6*100)</f>
        <v>0</v>
      </c>
      <c r="F6" s="8">
        <v>2230</v>
      </c>
      <c r="G6" s="8">
        <v>1350</v>
      </c>
      <c r="H6" s="9">
        <f aca="true" t="shared" si="1" ref="H6:H23">G6/F6*100</f>
        <v>60.53811659192825</v>
      </c>
      <c r="I6" s="8">
        <f aca="true" t="shared" si="2" ref="I6:J22">C6+F6</f>
        <v>2380</v>
      </c>
      <c r="J6" s="8">
        <f t="shared" si="2"/>
        <v>1350</v>
      </c>
      <c r="K6" s="9">
        <f aca="true" t="shared" si="3" ref="K6:K22">J6/I6*100</f>
        <v>56.72268907563025</v>
      </c>
      <c r="L6" s="8">
        <v>880</v>
      </c>
      <c r="M6" s="8">
        <v>880</v>
      </c>
      <c r="N6" s="51">
        <f aca="true" t="shared" si="4" ref="N6:N23">M6/L6</f>
        <v>1</v>
      </c>
      <c r="O6" s="8"/>
      <c r="P6" s="8"/>
      <c r="Q6" s="51"/>
      <c r="R6" s="8"/>
      <c r="S6" s="8"/>
      <c r="T6" s="41"/>
      <c r="U6" s="43">
        <f aca="true" t="shared" si="5" ref="U6:U22">C6+F6+L6+O6+R6</f>
        <v>3260</v>
      </c>
      <c r="V6" s="8">
        <f aca="true" t="shared" si="6" ref="V6:V23">D6+G6+M6+P6+S6</f>
        <v>2230</v>
      </c>
      <c r="W6" s="44">
        <f aca="true" t="shared" si="7" ref="W6:W23">V6/U6*100</f>
        <v>68.40490797546013</v>
      </c>
    </row>
    <row r="7" spans="1:23" ht="17.25">
      <c r="A7" s="6">
        <v>3</v>
      </c>
      <c r="B7" s="7" t="s">
        <v>11</v>
      </c>
      <c r="C7" s="8">
        <v>6650</v>
      </c>
      <c r="D7" s="8">
        <v>4500</v>
      </c>
      <c r="E7" s="9">
        <f t="shared" si="0"/>
        <v>67.66917293233082</v>
      </c>
      <c r="F7" s="8">
        <v>1393</v>
      </c>
      <c r="G7" s="8">
        <v>1093</v>
      </c>
      <c r="H7" s="9">
        <f t="shared" si="1"/>
        <v>78.46374730796842</v>
      </c>
      <c r="I7" s="8">
        <f t="shared" si="2"/>
        <v>8043</v>
      </c>
      <c r="J7" s="8">
        <f t="shared" si="2"/>
        <v>5593</v>
      </c>
      <c r="K7" s="9">
        <f t="shared" si="3"/>
        <v>69.53872932985205</v>
      </c>
      <c r="L7" s="8">
        <v>310</v>
      </c>
      <c r="M7" s="8">
        <v>190</v>
      </c>
      <c r="N7" s="51">
        <f t="shared" si="4"/>
        <v>0.6129032258064516</v>
      </c>
      <c r="O7" s="8">
        <v>198</v>
      </c>
      <c r="P7" s="8">
        <v>18</v>
      </c>
      <c r="Q7" s="51">
        <f aca="true" t="shared" si="8" ref="Q7:Q23">P7/O7</f>
        <v>0.09090909090909091</v>
      </c>
      <c r="R7" s="8">
        <v>290</v>
      </c>
      <c r="S7" s="8">
        <v>90</v>
      </c>
      <c r="T7" s="41">
        <f aca="true" t="shared" si="9" ref="T7:T22">S7/R7*100</f>
        <v>31.03448275862069</v>
      </c>
      <c r="U7" s="43">
        <f t="shared" si="5"/>
        <v>8841</v>
      </c>
      <c r="V7" s="8">
        <f t="shared" si="6"/>
        <v>5891</v>
      </c>
      <c r="W7" s="44">
        <f t="shared" si="7"/>
        <v>66.63273385363647</v>
      </c>
    </row>
    <row r="8" spans="1:23" ht="17.25">
      <c r="A8" s="6">
        <v>4</v>
      </c>
      <c r="B8" s="7" t="s">
        <v>12</v>
      </c>
      <c r="C8" s="8">
        <v>2750</v>
      </c>
      <c r="D8" s="8">
        <v>2250</v>
      </c>
      <c r="E8" s="9">
        <f t="shared" si="0"/>
        <v>81.81818181818183</v>
      </c>
      <c r="F8" s="8">
        <v>1354</v>
      </c>
      <c r="G8" s="8">
        <v>1349</v>
      </c>
      <c r="H8" s="9">
        <f t="shared" si="1"/>
        <v>99.63072378138847</v>
      </c>
      <c r="I8" s="8">
        <f t="shared" si="2"/>
        <v>4104</v>
      </c>
      <c r="J8" s="8">
        <f t="shared" si="2"/>
        <v>3599</v>
      </c>
      <c r="K8" s="9">
        <f t="shared" si="3"/>
        <v>87.69493177387915</v>
      </c>
      <c r="L8" s="8">
        <v>60</v>
      </c>
      <c r="M8" s="8">
        <v>60</v>
      </c>
      <c r="N8" s="51">
        <f t="shared" si="4"/>
        <v>1</v>
      </c>
      <c r="O8" s="8">
        <v>3130</v>
      </c>
      <c r="P8" s="8">
        <v>3130</v>
      </c>
      <c r="Q8" s="51">
        <f t="shared" si="8"/>
        <v>1</v>
      </c>
      <c r="R8" s="8"/>
      <c r="S8" s="8"/>
      <c r="T8" s="41"/>
      <c r="U8" s="43">
        <f t="shared" si="5"/>
        <v>7294</v>
      </c>
      <c r="V8" s="8">
        <f t="shared" si="6"/>
        <v>6789</v>
      </c>
      <c r="W8" s="44">
        <f t="shared" si="7"/>
        <v>93.07650123389088</v>
      </c>
    </row>
    <row r="9" spans="1:23" ht="17.25">
      <c r="A9" s="6">
        <v>5</v>
      </c>
      <c r="B9" s="7" t="s">
        <v>13</v>
      </c>
      <c r="C9" s="8">
        <v>611</v>
      </c>
      <c r="D9" s="8">
        <v>565</v>
      </c>
      <c r="E9" s="9">
        <f t="shared" si="0"/>
        <v>92.47135842880525</v>
      </c>
      <c r="F9" s="8">
        <v>5844</v>
      </c>
      <c r="G9" s="8">
        <v>2973</v>
      </c>
      <c r="H9" s="9">
        <f t="shared" si="1"/>
        <v>50.87268993839835</v>
      </c>
      <c r="I9" s="8">
        <f t="shared" si="2"/>
        <v>6455</v>
      </c>
      <c r="J9" s="8">
        <f t="shared" si="2"/>
        <v>3538</v>
      </c>
      <c r="K9" s="9">
        <f t="shared" si="3"/>
        <v>54.81022463206816</v>
      </c>
      <c r="L9" s="8">
        <v>2871</v>
      </c>
      <c r="M9" s="8">
        <v>1276</v>
      </c>
      <c r="N9" s="51">
        <f t="shared" si="4"/>
        <v>0.4444444444444444</v>
      </c>
      <c r="O9" s="8">
        <v>1615</v>
      </c>
      <c r="P9" s="8">
        <v>46</v>
      </c>
      <c r="Q9" s="51">
        <f t="shared" si="8"/>
        <v>0.02848297213622291</v>
      </c>
      <c r="R9" s="8">
        <v>1569</v>
      </c>
      <c r="S9" s="8">
        <v>40</v>
      </c>
      <c r="T9" s="41">
        <f t="shared" si="9"/>
        <v>2.5493945188017846</v>
      </c>
      <c r="U9" s="43">
        <f t="shared" si="5"/>
        <v>12510</v>
      </c>
      <c r="V9" s="8">
        <f t="shared" si="6"/>
        <v>4900</v>
      </c>
      <c r="W9" s="44">
        <f t="shared" si="7"/>
        <v>39.168665067945646</v>
      </c>
    </row>
    <row r="10" spans="1:23" ht="17.25">
      <c r="A10" s="6">
        <v>6</v>
      </c>
      <c r="B10" s="7" t="s">
        <v>14</v>
      </c>
      <c r="C10" s="8">
        <v>4141</v>
      </c>
      <c r="D10" s="8">
        <v>4141</v>
      </c>
      <c r="E10" s="9">
        <f>IF(C10=0,0,D10/C10*100)</f>
        <v>100</v>
      </c>
      <c r="F10" s="8">
        <v>1490</v>
      </c>
      <c r="G10" s="8">
        <v>1385</v>
      </c>
      <c r="H10" s="9">
        <f t="shared" si="1"/>
        <v>92.9530201342282</v>
      </c>
      <c r="I10" s="8">
        <f t="shared" si="2"/>
        <v>5631</v>
      </c>
      <c r="J10" s="8">
        <f t="shared" si="2"/>
        <v>5526</v>
      </c>
      <c r="K10" s="9">
        <f t="shared" si="3"/>
        <v>98.13532232285563</v>
      </c>
      <c r="L10" s="8">
        <v>1345</v>
      </c>
      <c r="M10" s="8">
        <v>1345</v>
      </c>
      <c r="N10" s="51">
        <f t="shared" si="4"/>
        <v>1</v>
      </c>
      <c r="O10" s="8">
        <v>100</v>
      </c>
      <c r="P10" s="8">
        <v>100</v>
      </c>
      <c r="Q10" s="51">
        <f t="shared" si="8"/>
        <v>1</v>
      </c>
      <c r="R10" s="8">
        <v>931</v>
      </c>
      <c r="S10" s="8">
        <v>931</v>
      </c>
      <c r="T10" s="41">
        <f t="shared" si="9"/>
        <v>100</v>
      </c>
      <c r="U10" s="43">
        <f t="shared" si="5"/>
        <v>8007</v>
      </c>
      <c r="V10" s="8">
        <f t="shared" si="6"/>
        <v>7902</v>
      </c>
      <c r="W10" s="44">
        <f t="shared" si="7"/>
        <v>98.68864743349569</v>
      </c>
    </row>
    <row r="11" spans="1:23" ht="17.25">
      <c r="A11" s="6">
        <v>7</v>
      </c>
      <c r="B11" s="7" t="s">
        <v>15</v>
      </c>
      <c r="C11" s="8">
        <v>3234</v>
      </c>
      <c r="D11" s="8">
        <v>2734</v>
      </c>
      <c r="E11" s="9">
        <f t="shared" si="0"/>
        <v>84.53927025355597</v>
      </c>
      <c r="F11" s="8">
        <v>1093</v>
      </c>
      <c r="G11" s="8">
        <v>481</v>
      </c>
      <c r="H11" s="9">
        <f t="shared" si="1"/>
        <v>44.00731930466606</v>
      </c>
      <c r="I11" s="8">
        <f t="shared" si="2"/>
        <v>4327</v>
      </c>
      <c r="J11" s="8">
        <f t="shared" si="2"/>
        <v>3215</v>
      </c>
      <c r="K11" s="9">
        <f t="shared" si="3"/>
        <v>74.30090131730992</v>
      </c>
      <c r="L11" s="8">
        <v>1212</v>
      </c>
      <c r="M11" s="8">
        <v>610</v>
      </c>
      <c r="N11" s="51">
        <f t="shared" si="4"/>
        <v>0.5033003300330033</v>
      </c>
      <c r="O11" s="8">
        <v>876</v>
      </c>
      <c r="P11" s="8">
        <v>452</v>
      </c>
      <c r="Q11" s="51">
        <f t="shared" si="8"/>
        <v>0.5159817351598174</v>
      </c>
      <c r="R11" s="8">
        <v>362</v>
      </c>
      <c r="S11" s="8">
        <v>112</v>
      </c>
      <c r="T11" s="41">
        <f t="shared" si="9"/>
        <v>30.939226519337016</v>
      </c>
      <c r="U11" s="43">
        <f t="shared" si="5"/>
        <v>6777</v>
      </c>
      <c r="V11" s="8">
        <f t="shared" si="6"/>
        <v>4389</v>
      </c>
      <c r="W11" s="44">
        <f t="shared" si="7"/>
        <v>64.76316954404604</v>
      </c>
    </row>
    <row r="12" spans="1:23" ht="17.25">
      <c r="A12" s="6">
        <v>8</v>
      </c>
      <c r="B12" s="7" t="s">
        <v>16</v>
      </c>
      <c r="C12" s="8">
        <v>2250</v>
      </c>
      <c r="D12" s="8">
        <v>2250</v>
      </c>
      <c r="E12" s="9">
        <f t="shared" si="0"/>
        <v>100</v>
      </c>
      <c r="F12" s="8">
        <v>1130</v>
      </c>
      <c r="G12" s="8">
        <v>820</v>
      </c>
      <c r="H12" s="9">
        <f t="shared" si="1"/>
        <v>72.56637168141593</v>
      </c>
      <c r="I12" s="8">
        <f t="shared" si="2"/>
        <v>3380</v>
      </c>
      <c r="J12" s="8">
        <f t="shared" si="2"/>
        <v>3070</v>
      </c>
      <c r="K12" s="9">
        <f t="shared" si="3"/>
        <v>90.8284023668639</v>
      </c>
      <c r="L12" s="8">
        <v>365</v>
      </c>
      <c r="M12" s="8">
        <v>255</v>
      </c>
      <c r="N12" s="51">
        <f t="shared" si="4"/>
        <v>0.6986301369863014</v>
      </c>
      <c r="O12" s="8">
        <v>35</v>
      </c>
      <c r="P12" s="8">
        <v>35</v>
      </c>
      <c r="Q12" s="51">
        <f t="shared" si="8"/>
        <v>1</v>
      </c>
      <c r="R12" s="8">
        <v>20</v>
      </c>
      <c r="S12" s="8">
        <v>20</v>
      </c>
      <c r="T12" s="41">
        <f t="shared" si="9"/>
        <v>100</v>
      </c>
      <c r="U12" s="43">
        <f t="shared" si="5"/>
        <v>3800</v>
      </c>
      <c r="V12" s="8">
        <f t="shared" si="6"/>
        <v>3380</v>
      </c>
      <c r="W12" s="44">
        <f t="shared" si="7"/>
        <v>88.94736842105263</v>
      </c>
    </row>
    <row r="13" spans="1:23" ht="17.25">
      <c r="A13" s="6">
        <v>9</v>
      </c>
      <c r="B13" s="7" t="s">
        <v>17</v>
      </c>
      <c r="C13" s="8">
        <v>6145</v>
      </c>
      <c r="D13" s="8">
        <v>6145</v>
      </c>
      <c r="E13" s="9">
        <f t="shared" si="0"/>
        <v>100</v>
      </c>
      <c r="F13" s="8">
        <v>4242</v>
      </c>
      <c r="G13" s="8">
        <v>2897</v>
      </c>
      <c r="H13" s="9">
        <f t="shared" si="1"/>
        <v>68.2932578972183</v>
      </c>
      <c r="I13" s="8">
        <f t="shared" si="2"/>
        <v>10387</v>
      </c>
      <c r="J13" s="8">
        <f t="shared" si="2"/>
        <v>9042</v>
      </c>
      <c r="K13" s="9">
        <f t="shared" si="3"/>
        <v>87.05112159430057</v>
      </c>
      <c r="L13" s="8"/>
      <c r="M13" s="8"/>
      <c r="N13" s="51"/>
      <c r="O13" s="8"/>
      <c r="P13" s="8"/>
      <c r="Q13" s="51"/>
      <c r="R13" s="8">
        <v>775</v>
      </c>
      <c r="S13" s="8">
        <v>725</v>
      </c>
      <c r="T13" s="41">
        <f t="shared" si="9"/>
        <v>93.54838709677419</v>
      </c>
      <c r="U13" s="43">
        <f t="shared" si="5"/>
        <v>11162</v>
      </c>
      <c r="V13" s="8">
        <f t="shared" si="6"/>
        <v>9767</v>
      </c>
      <c r="W13" s="44">
        <f t="shared" si="7"/>
        <v>87.50223974198173</v>
      </c>
    </row>
    <row r="14" spans="1:23" ht="17.25">
      <c r="A14" s="6">
        <v>10</v>
      </c>
      <c r="B14" s="7" t="s">
        <v>18</v>
      </c>
      <c r="C14" s="8">
        <v>730</v>
      </c>
      <c r="D14" s="8">
        <v>480</v>
      </c>
      <c r="E14" s="9">
        <f t="shared" si="0"/>
        <v>65.75342465753424</v>
      </c>
      <c r="F14" s="8">
        <v>2480</v>
      </c>
      <c r="G14" s="8">
        <v>2250</v>
      </c>
      <c r="H14" s="9">
        <f t="shared" si="1"/>
        <v>90.7258064516129</v>
      </c>
      <c r="I14" s="8">
        <f t="shared" si="2"/>
        <v>3210</v>
      </c>
      <c r="J14" s="8">
        <f t="shared" si="2"/>
        <v>2730</v>
      </c>
      <c r="K14" s="9">
        <f t="shared" si="3"/>
        <v>85.04672897196261</v>
      </c>
      <c r="L14" s="8">
        <v>200</v>
      </c>
      <c r="M14" s="8">
        <v>50</v>
      </c>
      <c r="N14" s="51">
        <f t="shared" si="4"/>
        <v>0.25</v>
      </c>
      <c r="O14" s="8"/>
      <c r="P14" s="8"/>
      <c r="Q14" s="51"/>
      <c r="R14" s="8">
        <v>1050</v>
      </c>
      <c r="S14" s="8">
        <v>600</v>
      </c>
      <c r="T14" s="41">
        <f t="shared" si="9"/>
        <v>57.14285714285714</v>
      </c>
      <c r="U14" s="43">
        <f t="shared" si="5"/>
        <v>4460</v>
      </c>
      <c r="V14" s="8">
        <f t="shared" si="6"/>
        <v>3380</v>
      </c>
      <c r="W14" s="44">
        <f t="shared" si="7"/>
        <v>75.7847533632287</v>
      </c>
    </row>
    <row r="15" spans="1:23" ht="17.25">
      <c r="A15" s="6">
        <v>11</v>
      </c>
      <c r="B15" s="7" t="s">
        <v>19</v>
      </c>
      <c r="C15" s="8">
        <v>2032</v>
      </c>
      <c r="D15" s="8">
        <v>1982</v>
      </c>
      <c r="E15" s="9">
        <f t="shared" si="0"/>
        <v>97.53937007874016</v>
      </c>
      <c r="F15" s="8">
        <v>3755</v>
      </c>
      <c r="G15" s="8">
        <v>3365</v>
      </c>
      <c r="H15" s="9">
        <f t="shared" si="1"/>
        <v>89.61384820239681</v>
      </c>
      <c r="I15" s="8">
        <f t="shared" si="2"/>
        <v>5787</v>
      </c>
      <c r="J15" s="8">
        <f t="shared" si="2"/>
        <v>5347</v>
      </c>
      <c r="K15" s="9">
        <f t="shared" si="3"/>
        <v>92.39675133920858</v>
      </c>
      <c r="L15" s="8">
        <v>270</v>
      </c>
      <c r="M15" s="8">
        <v>270</v>
      </c>
      <c r="N15" s="51">
        <f t="shared" si="4"/>
        <v>1</v>
      </c>
      <c r="O15" s="8">
        <v>100</v>
      </c>
      <c r="P15" s="8"/>
      <c r="Q15" s="51">
        <f t="shared" si="8"/>
        <v>0</v>
      </c>
      <c r="R15" s="8">
        <v>285</v>
      </c>
      <c r="S15" s="8">
        <v>185</v>
      </c>
      <c r="T15" s="41">
        <f t="shared" si="9"/>
        <v>64.91228070175438</v>
      </c>
      <c r="U15" s="43">
        <f t="shared" si="5"/>
        <v>6442</v>
      </c>
      <c r="V15" s="8">
        <f t="shared" si="6"/>
        <v>5802</v>
      </c>
      <c r="W15" s="44">
        <f t="shared" si="7"/>
        <v>90.06519714374419</v>
      </c>
    </row>
    <row r="16" spans="1:23" ht="17.25">
      <c r="A16" s="6">
        <v>12</v>
      </c>
      <c r="B16" s="7" t="s">
        <v>20</v>
      </c>
      <c r="C16" s="8">
        <v>1000</v>
      </c>
      <c r="D16" s="8">
        <v>500</v>
      </c>
      <c r="E16" s="9">
        <f t="shared" si="0"/>
        <v>50</v>
      </c>
      <c r="F16" s="8">
        <v>6470</v>
      </c>
      <c r="G16" s="8">
        <v>5730</v>
      </c>
      <c r="H16" s="9">
        <f t="shared" si="1"/>
        <v>88.56259659969088</v>
      </c>
      <c r="I16" s="8">
        <f t="shared" si="2"/>
        <v>7470</v>
      </c>
      <c r="J16" s="8">
        <f t="shared" si="2"/>
        <v>6230</v>
      </c>
      <c r="K16" s="9">
        <f t="shared" si="3"/>
        <v>83.40026773761714</v>
      </c>
      <c r="L16" s="8"/>
      <c r="M16" s="8"/>
      <c r="N16" s="51"/>
      <c r="O16" s="8">
        <v>800</v>
      </c>
      <c r="P16" s="8">
        <v>650</v>
      </c>
      <c r="Q16" s="51">
        <f t="shared" si="8"/>
        <v>0.8125</v>
      </c>
      <c r="R16" s="8"/>
      <c r="S16" s="8"/>
      <c r="T16" s="41"/>
      <c r="U16" s="43">
        <f t="shared" si="5"/>
        <v>8270</v>
      </c>
      <c r="V16" s="8">
        <f t="shared" si="6"/>
        <v>6880</v>
      </c>
      <c r="W16" s="44">
        <f t="shared" si="7"/>
        <v>83.19226118500605</v>
      </c>
    </row>
    <row r="17" spans="1:23" ht="17.25">
      <c r="A17" s="6">
        <v>13</v>
      </c>
      <c r="B17" s="7" t="s">
        <v>21</v>
      </c>
      <c r="C17" s="8"/>
      <c r="D17" s="8"/>
      <c r="E17" s="9">
        <f t="shared" si="0"/>
        <v>0</v>
      </c>
      <c r="F17" s="8">
        <v>4190</v>
      </c>
      <c r="G17" s="8">
        <v>4190</v>
      </c>
      <c r="H17" s="9">
        <f t="shared" si="1"/>
        <v>100</v>
      </c>
      <c r="I17" s="8">
        <f t="shared" si="2"/>
        <v>4190</v>
      </c>
      <c r="J17" s="8">
        <f t="shared" si="2"/>
        <v>4190</v>
      </c>
      <c r="K17" s="9">
        <f t="shared" si="3"/>
        <v>100</v>
      </c>
      <c r="L17" s="8"/>
      <c r="M17" s="8"/>
      <c r="N17" s="51"/>
      <c r="O17" s="8">
        <v>400</v>
      </c>
      <c r="P17" s="8">
        <v>300</v>
      </c>
      <c r="Q17" s="51">
        <f t="shared" si="8"/>
        <v>0.75</v>
      </c>
      <c r="R17" s="8">
        <v>2100</v>
      </c>
      <c r="S17" s="8">
        <v>2100</v>
      </c>
      <c r="T17" s="41">
        <f t="shared" si="9"/>
        <v>100</v>
      </c>
      <c r="U17" s="43">
        <f t="shared" si="5"/>
        <v>6690</v>
      </c>
      <c r="V17" s="8">
        <f t="shared" si="6"/>
        <v>6590</v>
      </c>
      <c r="W17" s="44">
        <f t="shared" si="7"/>
        <v>98.50523168908819</v>
      </c>
    </row>
    <row r="18" spans="1:23" ht="17.25">
      <c r="A18" s="6">
        <v>14</v>
      </c>
      <c r="B18" s="7" t="s">
        <v>22</v>
      </c>
      <c r="C18" s="8">
        <v>1400</v>
      </c>
      <c r="D18" s="8">
        <v>500</v>
      </c>
      <c r="E18" s="9">
        <f t="shared" si="0"/>
        <v>35.714285714285715</v>
      </c>
      <c r="F18" s="8">
        <v>1980</v>
      </c>
      <c r="G18" s="8">
        <v>1160</v>
      </c>
      <c r="H18" s="9">
        <f t="shared" si="1"/>
        <v>58.58585858585859</v>
      </c>
      <c r="I18" s="8">
        <f t="shared" si="2"/>
        <v>3380</v>
      </c>
      <c r="J18" s="8">
        <f t="shared" si="2"/>
        <v>1660</v>
      </c>
      <c r="K18" s="9">
        <f t="shared" si="3"/>
        <v>49.112426035502956</v>
      </c>
      <c r="L18" s="8">
        <v>3224</v>
      </c>
      <c r="M18" s="8">
        <v>1982</v>
      </c>
      <c r="N18" s="51">
        <f t="shared" si="4"/>
        <v>0.6147642679900744</v>
      </c>
      <c r="O18" s="8">
        <v>1492</v>
      </c>
      <c r="P18" s="8">
        <v>100</v>
      </c>
      <c r="Q18" s="51">
        <f t="shared" si="8"/>
        <v>0.06702412868632708</v>
      </c>
      <c r="R18" s="8">
        <v>2095</v>
      </c>
      <c r="S18" s="8">
        <v>1571</v>
      </c>
      <c r="T18" s="41">
        <f t="shared" si="9"/>
        <v>74.98806682577566</v>
      </c>
      <c r="U18" s="43">
        <f t="shared" si="5"/>
        <v>10191</v>
      </c>
      <c r="V18" s="8">
        <f t="shared" si="6"/>
        <v>5313</v>
      </c>
      <c r="W18" s="44">
        <f t="shared" si="7"/>
        <v>52.13423609066824</v>
      </c>
    </row>
    <row r="19" spans="1:23" ht="17.25">
      <c r="A19" s="6">
        <v>15</v>
      </c>
      <c r="B19" s="7" t="s">
        <v>23</v>
      </c>
      <c r="C19" s="8">
        <v>7800</v>
      </c>
      <c r="D19" s="8">
        <v>800</v>
      </c>
      <c r="E19" s="9">
        <f t="shared" si="0"/>
        <v>10.256410256410255</v>
      </c>
      <c r="F19" s="8">
        <v>4075</v>
      </c>
      <c r="G19" s="8">
        <v>2925</v>
      </c>
      <c r="H19" s="9">
        <f t="shared" si="1"/>
        <v>71.77914110429448</v>
      </c>
      <c r="I19" s="8">
        <f t="shared" si="2"/>
        <v>11875</v>
      </c>
      <c r="J19" s="8">
        <f t="shared" si="2"/>
        <v>3725</v>
      </c>
      <c r="K19" s="9">
        <f t="shared" si="3"/>
        <v>31.36842105263158</v>
      </c>
      <c r="L19" s="8">
        <v>1050</v>
      </c>
      <c r="M19" s="8"/>
      <c r="N19" s="51">
        <f t="shared" si="4"/>
        <v>0</v>
      </c>
      <c r="O19" s="8">
        <v>1300</v>
      </c>
      <c r="P19" s="8">
        <v>1200</v>
      </c>
      <c r="Q19" s="51">
        <f t="shared" si="8"/>
        <v>0.9230769230769231</v>
      </c>
      <c r="R19" s="8">
        <v>2150</v>
      </c>
      <c r="S19" s="8">
        <v>50</v>
      </c>
      <c r="T19" s="41">
        <f t="shared" si="9"/>
        <v>2.3255813953488373</v>
      </c>
      <c r="U19" s="43">
        <f t="shared" si="5"/>
        <v>16375</v>
      </c>
      <c r="V19" s="8">
        <f t="shared" si="6"/>
        <v>4975</v>
      </c>
      <c r="W19" s="44">
        <f t="shared" si="7"/>
        <v>30.38167938931298</v>
      </c>
    </row>
    <row r="20" spans="1:23" ht="17.25">
      <c r="A20" s="6">
        <v>16</v>
      </c>
      <c r="B20" s="7" t="s">
        <v>24</v>
      </c>
      <c r="C20" s="8">
        <v>150</v>
      </c>
      <c r="D20" s="8"/>
      <c r="E20" s="9">
        <f t="shared" si="0"/>
        <v>0</v>
      </c>
      <c r="F20" s="8">
        <v>4155</v>
      </c>
      <c r="G20" s="8">
        <v>3650</v>
      </c>
      <c r="H20" s="9">
        <f t="shared" si="1"/>
        <v>87.84596871239471</v>
      </c>
      <c r="I20" s="8">
        <f t="shared" si="2"/>
        <v>4305</v>
      </c>
      <c r="J20" s="8">
        <f t="shared" si="2"/>
        <v>3650</v>
      </c>
      <c r="K20" s="9">
        <f t="shared" si="3"/>
        <v>84.78513356562138</v>
      </c>
      <c r="L20" s="8">
        <v>170</v>
      </c>
      <c r="M20" s="8">
        <v>170</v>
      </c>
      <c r="N20" s="51">
        <f t="shared" si="4"/>
        <v>1</v>
      </c>
      <c r="O20" s="8">
        <v>500</v>
      </c>
      <c r="P20" s="8">
        <v>475</v>
      </c>
      <c r="Q20" s="51">
        <f t="shared" si="8"/>
        <v>0.95</v>
      </c>
      <c r="R20" s="8">
        <v>510</v>
      </c>
      <c r="S20" s="8">
        <v>320</v>
      </c>
      <c r="T20" s="41">
        <f t="shared" si="9"/>
        <v>62.745098039215684</v>
      </c>
      <c r="U20" s="43">
        <f t="shared" si="5"/>
        <v>5485</v>
      </c>
      <c r="V20" s="8">
        <f t="shared" si="6"/>
        <v>4615</v>
      </c>
      <c r="W20" s="44">
        <f t="shared" si="7"/>
        <v>84.13855970829535</v>
      </c>
    </row>
    <row r="21" spans="1:23" ht="17.25">
      <c r="A21" s="6">
        <v>17</v>
      </c>
      <c r="B21" s="7" t="s">
        <v>25</v>
      </c>
      <c r="C21" s="8">
        <v>97</v>
      </c>
      <c r="D21" s="8"/>
      <c r="E21" s="9">
        <f t="shared" si="0"/>
        <v>0</v>
      </c>
      <c r="F21" s="8">
        <v>828</v>
      </c>
      <c r="G21" s="8">
        <v>828</v>
      </c>
      <c r="H21" s="9">
        <f t="shared" si="1"/>
        <v>100</v>
      </c>
      <c r="I21" s="8">
        <f t="shared" si="2"/>
        <v>925</v>
      </c>
      <c r="J21" s="8">
        <f t="shared" si="2"/>
        <v>828</v>
      </c>
      <c r="K21" s="9">
        <f t="shared" si="3"/>
        <v>89.51351351351352</v>
      </c>
      <c r="L21" s="8"/>
      <c r="M21" s="8"/>
      <c r="N21" s="51"/>
      <c r="O21" s="8">
        <v>55</v>
      </c>
      <c r="P21" s="8">
        <v>55</v>
      </c>
      <c r="Q21" s="51">
        <f t="shared" si="8"/>
        <v>1</v>
      </c>
      <c r="R21" s="8">
        <v>590</v>
      </c>
      <c r="S21" s="8">
        <v>530</v>
      </c>
      <c r="T21" s="41">
        <f t="shared" si="9"/>
        <v>89.83050847457628</v>
      </c>
      <c r="U21" s="43">
        <f t="shared" si="5"/>
        <v>1570</v>
      </c>
      <c r="V21" s="8">
        <f t="shared" si="6"/>
        <v>1413</v>
      </c>
      <c r="W21" s="44">
        <f t="shared" si="7"/>
        <v>90</v>
      </c>
    </row>
    <row r="22" spans="1:23" ht="17.25">
      <c r="A22" s="6">
        <v>18</v>
      </c>
      <c r="B22" s="7" t="s">
        <v>26</v>
      </c>
      <c r="C22" s="8">
        <v>30</v>
      </c>
      <c r="D22" s="8">
        <v>30</v>
      </c>
      <c r="E22" s="9">
        <f t="shared" si="0"/>
        <v>100</v>
      </c>
      <c r="F22" s="8">
        <v>248</v>
      </c>
      <c r="G22" s="8">
        <v>248</v>
      </c>
      <c r="H22" s="9">
        <f t="shared" si="1"/>
        <v>100</v>
      </c>
      <c r="I22" s="8">
        <f t="shared" si="2"/>
        <v>278</v>
      </c>
      <c r="J22" s="8">
        <f t="shared" si="2"/>
        <v>278</v>
      </c>
      <c r="K22" s="9">
        <f t="shared" si="3"/>
        <v>100</v>
      </c>
      <c r="L22" s="8">
        <v>10</v>
      </c>
      <c r="M22" s="8">
        <v>10</v>
      </c>
      <c r="N22" s="51">
        <f t="shared" si="4"/>
        <v>1</v>
      </c>
      <c r="O22" s="8"/>
      <c r="P22" s="8"/>
      <c r="Q22" s="51"/>
      <c r="R22" s="8">
        <v>27</v>
      </c>
      <c r="S22" s="8">
        <v>20</v>
      </c>
      <c r="T22" s="41">
        <f t="shared" si="9"/>
        <v>74.07407407407408</v>
      </c>
      <c r="U22" s="43">
        <f t="shared" si="5"/>
        <v>315</v>
      </c>
      <c r="V22" s="8">
        <f t="shared" si="6"/>
        <v>308</v>
      </c>
      <c r="W22" s="44">
        <f t="shared" si="7"/>
        <v>97.77777777777777</v>
      </c>
    </row>
    <row r="23" spans="1:23" ht="18.75" thickBot="1">
      <c r="A23" s="10"/>
      <c r="B23" s="11" t="s">
        <v>27</v>
      </c>
      <c r="C23" s="12">
        <f>SUM(C5:C22)</f>
        <v>40260</v>
      </c>
      <c r="D23" s="12">
        <f>SUM(D5:D22)</f>
        <v>26997</v>
      </c>
      <c r="E23" s="13">
        <f t="shared" si="0"/>
        <v>67.05663189269747</v>
      </c>
      <c r="F23" s="12">
        <f>SUM(F5:F22)</f>
        <v>50700</v>
      </c>
      <c r="G23" s="12">
        <f>SUM(G5:G22)</f>
        <v>39337</v>
      </c>
      <c r="H23" s="12">
        <f t="shared" si="1"/>
        <v>77.58777120315582</v>
      </c>
      <c r="I23" s="12">
        <f>SUM(I5:I22)</f>
        <v>90960</v>
      </c>
      <c r="J23" s="12">
        <f>SUM(J5:J22)</f>
        <v>66334</v>
      </c>
      <c r="K23" s="13">
        <f>J23/I23*100</f>
        <v>72.92656112576957</v>
      </c>
      <c r="L23" s="12">
        <f>SUM(L5:L22)</f>
        <v>13142</v>
      </c>
      <c r="M23" s="12">
        <f>SUM(M5:M22)</f>
        <v>7538</v>
      </c>
      <c r="N23" s="52">
        <f t="shared" si="4"/>
        <v>0.5735808857099376</v>
      </c>
      <c r="O23" s="12">
        <f>SUM(O5:O22)</f>
        <v>11361</v>
      </c>
      <c r="P23" s="12">
        <f>SUM(P5:P22)</f>
        <v>6621</v>
      </c>
      <c r="Q23" s="52">
        <f t="shared" si="8"/>
        <v>0.5827832057037232</v>
      </c>
      <c r="R23" s="12">
        <f>SUM(R5:R22)</f>
        <v>13519</v>
      </c>
      <c r="S23" s="12">
        <f>SUM(S5:S22)</f>
        <v>7379</v>
      </c>
      <c r="T23" s="53">
        <f>S23/R23*100</f>
        <v>54.582439529550996</v>
      </c>
      <c r="U23" s="45">
        <f>C23+F23+L23+O23+R23</f>
        <v>128982</v>
      </c>
      <c r="V23" s="42">
        <f t="shared" si="6"/>
        <v>87872</v>
      </c>
      <c r="W23" s="46">
        <f t="shared" si="7"/>
        <v>68.12733559721511</v>
      </c>
    </row>
  </sheetData>
  <sheetProtection/>
  <mergeCells count="10">
    <mergeCell ref="A1:N1"/>
    <mergeCell ref="A3:A4"/>
    <mergeCell ref="B3:B4"/>
    <mergeCell ref="C3:E3"/>
    <mergeCell ref="F3:H3"/>
    <mergeCell ref="I3:K3"/>
    <mergeCell ref="O3:Q3"/>
    <mergeCell ref="R3:T3"/>
    <mergeCell ref="U3:W3"/>
    <mergeCell ref="L3:N3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PageLayoutView="0" workbookViewId="0" topLeftCell="A1">
      <pane xSplit="39" ySplit="4" topLeftCell="AN5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AQ3" sqref="AQ3:AQ4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9" width="6.57421875" style="0" hidden="1" customWidth="1"/>
    <col min="10" max="10" width="8.00390625" style="0" hidden="1" customWidth="1"/>
    <col min="11" max="28" width="6.57421875" style="0" hidden="1" customWidth="1"/>
    <col min="29" max="29" width="7.28125" style="0" hidden="1" customWidth="1"/>
    <col min="30" max="30" width="8.00390625" style="0" hidden="1" customWidth="1"/>
    <col min="31" max="31" width="7.7109375" style="0" hidden="1" customWidth="1"/>
    <col min="32" max="39" width="6.57421875" style="0" hidden="1" customWidth="1"/>
    <col min="40" max="40" width="9.00390625" style="0" customWidth="1"/>
    <col min="41" max="41" width="9.7109375" style="0" customWidth="1"/>
    <col min="42" max="42" width="7.28125" style="0" bestFit="1" customWidth="1"/>
    <col min="55" max="55" width="11.7109375" style="0" customWidth="1"/>
  </cols>
  <sheetData>
    <row r="1" spans="1:52" ht="71.25" customHeight="1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</row>
    <row r="2" spans="1:57" ht="52.5" customHeight="1">
      <c r="A2" s="80" t="s">
        <v>32</v>
      </c>
      <c r="B2" s="76" t="s">
        <v>33</v>
      </c>
      <c r="C2" s="76" t="s">
        <v>34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55" t="s">
        <v>100</v>
      </c>
      <c r="AO2" s="55"/>
      <c r="AP2" s="55"/>
      <c r="AQ2" s="55" t="s">
        <v>102</v>
      </c>
      <c r="AR2" s="55"/>
      <c r="AS2" s="55"/>
      <c r="AT2" s="55" t="s">
        <v>103</v>
      </c>
      <c r="AU2" s="55"/>
      <c r="AV2" s="83"/>
      <c r="AW2" s="55" t="s">
        <v>107</v>
      </c>
      <c r="AX2" s="55"/>
      <c r="AY2" s="55"/>
      <c r="AZ2" s="55" t="s">
        <v>106</v>
      </c>
      <c r="BA2" s="55"/>
      <c r="BB2" s="55"/>
      <c r="BC2" s="55" t="s">
        <v>105</v>
      </c>
      <c r="BD2" s="55"/>
      <c r="BE2" s="55"/>
    </row>
    <row r="3" spans="1:57" ht="33" customHeight="1">
      <c r="A3" s="81"/>
      <c r="B3" s="77"/>
      <c r="C3" s="77"/>
      <c r="D3" s="66" t="s">
        <v>35</v>
      </c>
      <c r="E3" s="66"/>
      <c r="F3" s="66" t="s">
        <v>36</v>
      </c>
      <c r="G3" s="66"/>
      <c r="H3" s="79" t="s">
        <v>37</v>
      </c>
      <c r="I3" s="79"/>
      <c r="J3" s="66" t="s">
        <v>38</v>
      </c>
      <c r="K3" s="66"/>
      <c r="L3" s="66" t="s">
        <v>39</v>
      </c>
      <c r="M3" s="66"/>
      <c r="N3" s="66" t="s">
        <v>40</v>
      </c>
      <c r="O3" s="66"/>
      <c r="P3" s="66" t="s">
        <v>41</v>
      </c>
      <c r="Q3" s="66"/>
      <c r="R3" s="66" t="s">
        <v>42</v>
      </c>
      <c r="S3" s="66"/>
      <c r="T3" s="66" t="s">
        <v>43</v>
      </c>
      <c r="U3" s="66"/>
      <c r="V3" s="66" t="s">
        <v>44</v>
      </c>
      <c r="W3" s="66"/>
      <c r="X3" s="66" t="s">
        <v>45</v>
      </c>
      <c r="Y3" s="66"/>
      <c r="Z3" s="66" t="s">
        <v>46</v>
      </c>
      <c r="AA3" s="66"/>
      <c r="AB3" s="66" t="s">
        <v>47</v>
      </c>
      <c r="AC3" s="66"/>
      <c r="AD3" s="66" t="s">
        <v>48</v>
      </c>
      <c r="AE3" s="66"/>
      <c r="AF3" s="66" t="s">
        <v>49</v>
      </c>
      <c r="AG3" s="66"/>
      <c r="AH3" s="66" t="s">
        <v>50</v>
      </c>
      <c r="AI3" s="66"/>
      <c r="AJ3" s="66" t="s">
        <v>51</v>
      </c>
      <c r="AK3" s="66"/>
      <c r="AL3" s="66" t="s">
        <v>52</v>
      </c>
      <c r="AM3" s="66"/>
      <c r="AN3" s="72" t="s">
        <v>53</v>
      </c>
      <c r="AO3" s="73" t="s">
        <v>54</v>
      </c>
      <c r="AP3" s="88" t="s">
        <v>55</v>
      </c>
      <c r="AQ3" s="72" t="s">
        <v>53</v>
      </c>
      <c r="AR3" s="73" t="s">
        <v>54</v>
      </c>
      <c r="AS3" s="74" t="s">
        <v>55</v>
      </c>
      <c r="AT3" s="72" t="s">
        <v>53</v>
      </c>
      <c r="AU3" s="73" t="s">
        <v>54</v>
      </c>
      <c r="AV3" s="86" t="s">
        <v>55</v>
      </c>
      <c r="AW3" s="67" t="s">
        <v>53</v>
      </c>
      <c r="AX3" s="68" t="s">
        <v>54</v>
      </c>
      <c r="AY3" s="70" t="s">
        <v>55</v>
      </c>
      <c r="AZ3" s="67" t="s">
        <v>53</v>
      </c>
      <c r="BA3" s="68" t="s">
        <v>54</v>
      </c>
      <c r="BB3" s="70" t="s">
        <v>55</v>
      </c>
      <c r="BC3" s="67" t="s">
        <v>53</v>
      </c>
      <c r="BD3" s="68" t="s">
        <v>54</v>
      </c>
      <c r="BE3" s="70" t="s">
        <v>55</v>
      </c>
    </row>
    <row r="4" spans="1:57" ht="32.25" thickBot="1">
      <c r="A4" s="82"/>
      <c r="B4" s="78"/>
      <c r="C4" s="78"/>
      <c r="D4" s="25" t="s">
        <v>53</v>
      </c>
      <c r="E4" s="26" t="s">
        <v>56</v>
      </c>
      <c r="F4" s="25" t="s">
        <v>53</v>
      </c>
      <c r="G4" s="26" t="s">
        <v>56</v>
      </c>
      <c r="H4" s="25" t="s">
        <v>53</v>
      </c>
      <c r="I4" s="26" t="s">
        <v>56</v>
      </c>
      <c r="J4" s="25" t="s">
        <v>53</v>
      </c>
      <c r="K4" s="26" t="s">
        <v>56</v>
      </c>
      <c r="L4" s="25" t="s">
        <v>53</v>
      </c>
      <c r="M4" s="26" t="s">
        <v>56</v>
      </c>
      <c r="N4" s="25" t="s">
        <v>53</v>
      </c>
      <c r="O4" s="26" t="s">
        <v>56</v>
      </c>
      <c r="P4" s="25" t="s">
        <v>53</v>
      </c>
      <c r="Q4" s="26" t="s">
        <v>56</v>
      </c>
      <c r="R4" s="25" t="s">
        <v>53</v>
      </c>
      <c r="S4" s="26" t="s">
        <v>56</v>
      </c>
      <c r="T4" s="25" t="s">
        <v>53</v>
      </c>
      <c r="U4" s="26" t="s">
        <v>56</v>
      </c>
      <c r="V4" s="25" t="s">
        <v>53</v>
      </c>
      <c r="W4" s="26" t="s">
        <v>56</v>
      </c>
      <c r="X4" s="25" t="s">
        <v>53</v>
      </c>
      <c r="Y4" s="26" t="s">
        <v>56</v>
      </c>
      <c r="Z4" s="25" t="s">
        <v>53</v>
      </c>
      <c r="AA4" s="26" t="s">
        <v>56</v>
      </c>
      <c r="AB4" s="25" t="s">
        <v>53</v>
      </c>
      <c r="AC4" s="26" t="s">
        <v>56</v>
      </c>
      <c r="AD4" s="25" t="s">
        <v>53</v>
      </c>
      <c r="AE4" s="26" t="s">
        <v>56</v>
      </c>
      <c r="AF4" s="25" t="s">
        <v>53</v>
      </c>
      <c r="AG4" s="26" t="s">
        <v>56</v>
      </c>
      <c r="AH4" s="25" t="s">
        <v>53</v>
      </c>
      <c r="AI4" s="26" t="s">
        <v>56</v>
      </c>
      <c r="AJ4" s="25" t="s">
        <v>53</v>
      </c>
      <c r="AK4" s="26" t="s">
        <v>56</v>
      </c>
      <c r="AL4" s="25" t="s">
        <v>53</v>
      </c>
      <c r="AM4" s="26" t="s">
        <v>56</v>
      </c>
      <c r="AN4" s="67"/>
      <c r="AO4" s="69"/>
      <c r="AP4" s="70"/>
      <c r="AQ4" s="67"/>
      <c r="AR4" s="69"/>
      <c r="AS4" s="75"/>
      <c r="AT4" s="84"/>
      <c r="AU4" s="85"/>
      <c r="AV4" s="87"/>
      <c r="AW4" s="67"/>
      <c r="AX4" s="69"/>
      <c r="AY4" s="70"/>
      <c r="AZ4" s="67"/>
      <c r="BA4" s="69"/>
      <c r="BB4" s="70"/>
      <c r="BC4" s="67"/>
      <c r="BD4" s="69"/>
      <c r="BE4" s="70"/>
    </row>
    <row r="5" spans="1:57" ht="19.5" thickBot="1">
      <c r="A5" s="28">
        <v>1</v>
      </c>
      <c r="B5" s="19" t="s">
        <v>57</v>
      </c>
      <c r="C5" s="19" t="s">
        <v>58</v>
      </c>
      <c r="D5" s="16"/>
      <c r="E5" s="14"/>
      <c r="F5" s="15"/>
      <c r="G5" s="14"/>
      <c r="H5" s="15">
        <v>180</v>
      </c>
      <c r="I5" s="14">
        <v>180</v>
      </c>
      <c r="J5" s="15">
        <v>1000</v>
      </c>
      <c r="K5" s="14">
        <v>1000</v>
      </c>
      <c r="L5" s="15"/>
      <c r="M5" s="14"/>
      <c r="N5" s="15">
        <v>944</v>
      </c>
      <c r="O5" s="14">
        <v>839</v>
      </c>
      <c r="P5" s="15">
        <v>50</v>
      </c>
      <c r="Q5" s="14">
        <v>50</v>
      </c>
      <c r="R5" s="16">
        <v>20</v>
      </c>
      <c r="S5" s="14">
        <v>20</v>
      </c>
      <c r="T5" s="15">
        <v>73</v>
      </c>
      <c r="U5" s="14">
        <v>73</v>
      </c>
      <c r="V5" s="15">
        <v>1912</v>
      </c>
      <c r="W5" s="14">
        <v>1337</v>
      </c>
      <c r="X5" s="16">
        <v>400</v>
      </c>
      <c r="Y5" s="14">
        <v>220</v>
      </c>
      <c r="Z5" s="15">
        <v>150</v>
      </c>
      <c r="AA5" s="14">
        <v>150</v>
      </c>
      <c r="AB5" s="16"/>
      <c r="AC5" s="14"/>
      <c r="AD5" s="16"/>
      <c r="AE5" s="14"/>
      <c r="AF5" s="16"/>
      <c r="AG5" s="14"/>
      <c r="AH5" s="15"/>
      <c r="AI5" s="14"/>
      <c r="AJ5" s="16"/>
      <c r="AK5" s="14"/>
      <c r="AL5" s="16"/>
      <c r="AM5" s="14"/>
      <c r="AN5" s="17">
        <f aca="true" t="shared" si="0" ref="AN5:AO52">T5+AL5+AJ5+AH5+AF5+AD5+AB5+Z5+X5+V5+R5+P5+N5+L5+J5+H5+F5+D5</f>
        <v>4729</v>
      </c>
      <c r="AO5" s="27">
        <f t="shared" si="0"/>
        <v>3869</v>
      </c>
      <c r="AP5" s="18">
        <f aca="true" t="shared" si="1" ref="AP5:AP13">IF(AN5=0,,AO5/AN5*100)</f>
        <v>81.81433706914781</v>
      </c>
      <c r="AQ5" s="17"/>
      <c r="AR5" s="27"/>
      <c r="AS5" s="35"/>
      <c r="AT5" s="47">
        <v>145</v>
      </c>
      <c r="AU5" s="48">
        <v>145</v>
      </c>
      <c r="AV5" s="36">
        <f>AU5/AT5*100</f>
        <v>100</v>
      </c>
      <c r="AW5" s="47">
        <v>304</v>
      </c>
      <c r="AX5" s="47">
        <v>304</v>
      </c>
      <c r="AY5" s="36">
        <f>AX5/AW5*100</f>
        <v>100</v>
      </c>
      <c r="AZ5" s="47">
        <v>1017</v>
      </c>
      <c r="BA5" s="47">
        <v>715</v>
      </c>
      <c r="BB5" s="36">
        <f>BA5/AZ5*100</f>
        <v>70.30481809242872</v>
      </c>
      <c r="BC5" s="17">
        <f>AN5+AQ5+AT5+AW5+AZ5</f>
        <v>6195</v>
      </c>
      <c r="BD5" s="27">
        <f>AO5+AR5+AU5+AX5+BA5</f>
        <v>5033</v>
      </c>
      <c r="BE5" s="18">
        <f>BD5/BC5*100</f>
        <v>81.24293785310735</v>
      </c>
    </row>
    <row r="6" spans="1:57" ht="19.5" thickBot="1">
      <c r="A6" s="28">
        <v>2</v>
      </c>
      <c r="B6" s="19" t="s">
        <v>57</v>
      </c>
      <c r="C6" s="19" t="s">
        <v>59</v>
      </c>
      <c r="D6" s="16"/>
      <c r="E6" s="14"/>
      <c r="F6" s="15">
        <v>420</v>
      </c>
      <c r="G6" s="14">
        <v>300</v>
      </c>
      <c r="H6" s="16"/>
      <c r="I6" s="14"/>
      <c r="J6" s="16"/>
      <c r="K6" s="14"/>
      <c r="L6" s="16">
        <v>211</v>
      </c>
      <c r="M6" s="14">
        <v>176</v>
      </c>
      <c r="N6" s="16"/>
      <c r="O6" s="14"/>
      <c r="P6" s="15"/>
      <c r="Q6" s="14"/>
      <c r="R6" s="16">
        <v>20</v>
      </c>
      <c r="S6" s="14">
        <v>20</v>
      </c>
      <c r="T6" s="16"/>
      <c r="U6" s="14"/>
      <c r="V6" s="16"/>
      <c r="W6" s="14"/>
      <c r="X6" s="15"/>
      <c r="Y6" s="14"/>
      <c r="Z6" s="15">
        <v>95</v>
      </c>
      <c r="AA6" s="14">
        <v>95</v>
      </c>
      <c r="AB6" s="15">
        <v>1700</v>
      </c>
      <c r="AC6" s="14">
        <v>1700</v>
      </c>
      <c r="AD6" s="15">
        <v>4190</v>
      </c>
      <c r="AE6" s="14">
        <v>4190</v>
      </c>
      <c r="AF6" s="16"/>
      <c r="AG6" s="14"/>
      <c r="AH6" s="16"/>
      <c r="AI6" s="14"/>
      <c r="AJ6" s="15">
        <v>1070</v>
      </c>
      <c r="AK6" s="14">
        <v>760</v>
      </c>
      <c r="AL6" s="16">
        <v>300</v>
      </c>
      <c r="AM6" s="14">
        <v>300</v>
      </c>
      <c r="AN6" s="17">
        <f t="shared" si="0"/>
        <v>8006</v>
      </c>
      <c r="AO6" s="27">
        <f t="shared" si="0"/>
        <v>7541</v>
      </c>
      <c r="AP6" s="18">
        <f t="shared" si="1"/>
        <v>94.19185610791907</v>
      </c>
      <c r="AQ6" s="17"/>
      <c r="AR6" s="27"/>
      <c r="AS6" s="35"/>
      <c r="AT6" s="49">
        <v>210</v>
      </c>
      <c r="AU6" s="50">
        <v>210</v>
      </c>
      <c r="AV6" s="36">
        <f aca="true" t="shared" si="2" ref="AV6:AV53">AU6/AT6*100</f>
        <v>100</v>
      </c>
      <c r="AW6" s="47">
        <v>810</v>
      </c>
      <c r="AX6" s="47">
        <v>610</v>
      </c>
      <c r="AY6" s="36">
        <f aca="true" t="shared" si="3" ref="AY6:AY53">AX6/AW6*100</f>
        <v>75.30864197530865</v>
      </c>
      <c r="AZ6" s="47">
        <v>1858</v>
      </c>
      <c r="BA6" s="47">
        <v>1851</v>
      </c>
      <c r="BB6" s="36">
        <f aca="true" t="shared" si="4" ref="BB6:BB53">BA6/AZ6*100</f>
        <v>99.62325080731969</v>
      </c>
      <c r="BC6" s="17">
        <f aca="true" t="shared" si="5" ref="BC6:BC53">AN6+AQ6+AT6+AW6+AZ6</f>
        <v>10884</v>
      </c>
      <c r="BD6" s="27">
        <f aca="true" t="shared" si="6" ref="BD6:BD51">AO6+AR6+AU6+AX6+BA6</f>
        <v>10212</v>
      </c>
      <c r="BE6" s="18">
        <f aca="true" t="shared" si="7" ref="BE6:BE53">BD6/BC6*100</f>
        <v>93.8257993384785</v>
      </c>
    </row>
    <row r="7" spans="1:57" ht="19.5" thickBot="1">
      <c r="A7" s="28">
        <v>3</v>
      </c>
      <c r="B7" s="19" t="s">
        <v>57</v>
      </c>
      <c r="C7" s="19" t="s">
        <v>60</v>
      </c>
      <c r="D7" s="16"/>
      <c r="E7" s="14"/>
      <c r="F7" s="15">
        <v>1510</v>
      </c>
      <c r="G7" s="14">
        <v>750</v>
      </c>
      <c r="H7" s="16"/>
      <c r="I7" s="14"/>
      <c r="J7" s="16"/>
      <c r="K7" s="14"/>
      <c r="L7" s="15">
        <v>883</v>
      </c>
      <c r="M7" s="14">
        <v>334</v>
      </c>
      <c r="N7" s="16"/>
      <c r="O7" s="14"/>
      <c r="P7" s="16"/>
      <c r="Q7" s="14"/>
      <c r="R7" s="16"/>
      <c r="S7" s="14"/>
      <c r="T7" s="16"/>
      <c r="U7" s="14"/>
      <c r="V7" s="16"/>
      <c r="W7" s="14"/>
      <c r="X7" s="15"/>
      <c r="Y7" s="14"/>
      <c r="Z7" s="15">
        <v>1930</v>
      </c>
      <c r="AA7" s="14">
        <v>1720</v>
      </c>
      <c r="AB7" s="16"/>
      <c r="AC7" s="14"/>
      <c r="AD7" s="16"/>
      <c r="AE7" s="14"/>
      <c r="AF7" s="16">
        <v>1880</v>
      </c>
      <c r="AG7" s="14">
        <v>1060</v>
      </c>
      <c r="AH7" s="16"/>
      <c r="AI7" s="14"/>
      <c r="AJ7" s="15">
        <v>575</v>
      </c>
      <c r="AK7" s="14">
        <v>450</v>
      </c>
      <c r="AL7" s="15">
        <v>200</v>
      </c>
      <c r="AM7" s="14">
        <v>200</v>
      </c>
      <c r="AN7" s="17">
        <f t="shared" si="0"/>
        <v>6978</v>
      </c>
      <c r="AO7" s="27">
        <f t="shared" si="0"/>
        <v>4514</v>
      </c>
      <c r="AP7" s="18">
        <f t="shared" si="1"/>
        <v>64.689022642591</v>
      </c>
      <c r="AQ7" s="17"/>
      <c r="AR7" s="27"/>
      <c r="AS7" s="35"/>
      <c r="AT7" s="49">
        <v>3130</v>
      </c>
      <c r="AU7" s="50">
        <v>1951</v>
      </c>
      <c r="AV7" s="36">
        <f t="shared" si="2"/>
        <v>62.332268370607025</v>
      </c>
      <c r="AW7" s="47">
        <v>2169</v>
      </c>
      <c r="AX7" s="47">
        <v>740</v>
      </c>
      <c r="AY7" s="36">
        <f t="shared" si="3"/>
        <v>34.11710465652374</v>
      </c>
      <c r="AZ7" s="47">
        <v>2170</v>
      </c>
      <c r="BA7" s="47">
        <v>1328</v>
      </c>
      <c r="BB7" s="36">
        <f t="shared" si="4"/>
        <v>61.19815668202765</v>
      </c>
      <c r="BC7" s="17">
        <f t="shared" si="5"/>
        <v>14447</v>
      </c>
      <c r="BD7" s="27">
        <f t="shared" si="6"/>
        <v>8533</v>
      </c>
      <c r="BE7" s="18">
        <f t="shared" si="7"/>
        <v>59.06416557070672</v>
      </c>
    </row>
    <row r="8" spans="1:57" ht="19.5" thickBot="1">
      <c r="A8" s="28">
        <v>4</v>
      </c>
      <c r="B8" s="19" t="s">
        <v>57</v>
      </c>
      <c r="C8" s="19" t="s">
        <v>61</v>
      </c>
      <c r="D8" s="16">
        <v>75</v>
      </c>
      <c r="E8" s="14">
        <v>40</v>
      </c>
      <c r="F8" s="16"/>
      <c r="G8" s="14"/>
      <c r="H8" s="15">
        <v>100</v>
      </c>
      <c r="I8" s="14">
        <v>30</v>
      </c>
      <c r="J8" s="16">
        <v>5</v>
      </c>
      <c r="K8" s="14"/>
      <c r="L8" s="16">
        <v>94</v>
      </c>
      <c r="M8" s="14">
        <v>55</v>
      </c>
      <c r="N8" s="16"/>
      <c r="O8" s="14"/>
      <c r="P8" s="16">
        <v>227</v>
      </c>
      <c r="Q8" s="14">
        <v>60</v>
      </c>
      <c r="R8" s="16">
        <v>20</v>
      </c>
      <c r="S8" s="14">
        <v>20</v>
      </c>
      <c r="T8" s="16"/>
      <c r="U8" s="14"/>
      <c r="V8" s="16"/>
      <c r="W8" s="14"/>
      <c r="X8" s="15"/>
      <c r="Y8" s="14"/>
      <c r="Z8" s="16">
        <v>100</v>
      </c>
      <c r="AA8" s="14">
        <v>100</v>
      </c>
      <c r="AB8" s="16">
        <v>150</v>
      </c>
      <c r="AC8" s="14">
        <v>50</v>
      </c>
      <c r="AD8" s="16"/>
      <c r="AE8" s="14"/>
      <c r="AF8" s="16"/>
      <c r="AG8" s="14"/>
      <c r="AH8" s="16"/>
      <c r="AI8" s="14"/>
      <c r="AJ8" s="16"/>
      <c r="AK8" s="14"/>
      <c r="AL8" s="16"/>
      <c r="AM8" s="14"/>
      <c r="AN8" s="17">
        <f t="shared" si="0"/>
        <v>771</v>
      </c>
      <c r="AO8" s="27">
        <f t="shared" si="0"/>
        <v>355</v>
      </c>
      <c r="AP8" s="18">
        <f t="shared" si="1"/>
        <v>46.04409857328145</v>
      </c>
      <c r="AQ8" s="17"/>
      <c r="AR8" s="27"/>
      <c r="AS8" s="35"/>
      <c r="AT8" s="49">
        <v>321</v>
      </c>
      <c r="AU8" s="50">
        <v>80</v>
      </c>
      <c r="AV8" s="36">
        <f t="shared" si="2"/>
        <v>24.922118380062305</v>
      </c>
      <c r="AW8" s="47">
        <v>331</v>
      </c>
      <c r="AX8" s="47">
        <v>94</v>
      </c>
      <c r="AY8" s="36">
        <f t="shared" si="3"/>
        <v>28.3987915407855</v>
      </c>
      <c r="AZ8" s="47">
        <v>253</v>
      </c>
      <c r="BA8" s="47">
        <v>160</v>
      </c>
      <c r="BB8" s="36">
        <f t="shared" si="4"/>
        <v>63.24110671936759</v>
      </c>
      <c r="BC8" s="17">
        <f t="shared" si="5"/>
        <v>1676</v>
      </c>
      <c r="BD8" s="27">
        <f t="shared" si="6"/>
        <v>689</v>
      </c>
      <c r="BE8" s="18">
        <f t="shared" si="7"/>
        <v>41.10978520286396</v>
      </c>
    </row>
    <row r="9" spans="1:57" ht="19.5" thickBot="1">
      <c r="A9" s="28">
        <v>5</v>
      </c>
      <c r="B9" s="19" t="s">
        <v>57</v>
      </c>
      <c r="C9" s="19" t="s">
        <v>62</v>
      </c>
      <c r="D9" s="16">
        <v>25</v>
      </c>
      <c r="E9" s="14">
        <v>25</v>
      </c>
      <c r="F9" s="15"/>
      <c r="G9" s="14"/>
      <c r="H9" s="15">
        <v>80</v>
      </c>
      <c r="I9" s="14">
        <v>80</v>
      </c>
      <c r="J9" s="15">
        <v>309</v>
      </c>
      <c r="K9" s="14">
        <v>309</v>
      </c>
      <c r="L9" s="15">
        <v>665</v>
      </c>
      <c r="M9" s="14">
        <v>665</v>
      </c>
      <c r="N9" s="16">
        <v>231</v>
      </c>
      <c r="O9" s="14">
        <v>231</v>
      </c>
      <c r="P9" s="16"/>
      <c r="Q9" s="14"/>
      <c r="R9" s="16">
        <v>90</v>
      </c>
      <c r="S9" s="14">
        <v>90</v>
      </c>
      <c r="T9" s="15"/>
      <c r="U9" s="14"/>
      <c r="V9" s="15">
        <v>375</v>
      </c>
      <c r="W9" s="14">
        <v>375</v>
      </c>
      <c r="X9" s="15">
        <v>200</v>
      </c>
      <c r="Y9" s="14">
        <v>200</v>
      </c>
      <c r="Z9" s="15">
        <v>232</v>
      </c>
      <c r="AA9" s="14">
        <v>232</v>
      </c>
      <c r="AB9" s="15">
        <v>30</v>
      </c>
      <c r="AC9" s="14">
        <v>30</v>
      </c>
      <c r="AD9" s="16"/>
      <c r="AE9" s="14"/>
      <c r="AF9" s="16">
        <v>100</v>
      </c>
      <c r="AG9" s="14">
        <v>100</v>
      </c>
      <c r="AH9" s="15">
        <v>600</v>
      </c>
      <c r="AI9" s="14">
        <v>500</v>
      </c>
      <c r="AJ9" s="16"/>
      <c r="AK9" s="14"/>
      <c r="AL9" s="16"/>
      <c r="AM9" s="14"/>
      <c r="AN9" s="17">
        <f t="shared" si="0"/>
        <v>2937</v>
      </c>
      <c r="AO9" s="27">
        <f t="shared" si="0"/>
        <v>2837</v>
      </c>
      <c r="AP9" s="18">
        <f t="shared" si="1"/>
        <v>96.59516513449098</v>
      </c>
      <c r="AQ9" s="17"/>
      <c r="AR9" s="27"/>
      <c r="AS9" s="35"/>
      <c r="AT9" s="49">
        <v>16</v>
      </c>
      <c r="AU9" s="50">
        <v>16</v>
      </c>
      <c r="AV9" s="36">
        <f t="shared" si="2"/>
        <v>100</v>
      </c>
      <c r="AW9" s="47">
        <v>50</v>
      </c>
      <c r="AX9" s="47">
        <v>10</v>
      </c>
      <c r="AY9" s="36">
        <f t="shared" si="3"/>
        <v>20</v>
      </c>
      <c r="AZ9" s="47">
        <v>210</v>
      </c>
      <c r="BA9" s="47">
        <v>150</v>
      </c>
      <c r="BB9" s="36">
        <f t="shared" si="4"/>
        <v>71.42857142857143</v>
      </c>
      <c r="BC9" s="17">
        <f t="shared" si="5"/>
        <v>3213</v>
      </c>
      <c r="BD9" s="27">
        <f t="shared" si="6"/>
        <v>3013</v>
      </c>
      <c r="BE9" s="18">
        <f t="shared" si="7"/>
        <v>93.77528789293495</v>
      </c>
    </row>
    <row r="10" spans="1:57" ht="19.5" thickBot="1">
      <c r="A10" s="28"/>
      <c r="B10" s="19" t="s">
        <v>57</v>
      </c>
      <c r="C10" s="19" t="s">
        <v>63</v>
      </c>
      <c r="D10" s="16"/>
      <c r="E10" s="14"/>
      <c r="F10" s="15"/>
      <c r="G10" s="14"/>
      <c r="H10" s="15">
        <v>110</v>
      </c>
      <c r="I10" s="14">
        <v>110</v>
      </c>
      <c r="J10" s="16"/>
      <c r="K10" s="14"/>
      <c r="L10" s="16"/>
      <c r="M10" s="14"/>
      <c r="N10" s="16"/>
      <c r="O10" s="14"/>
      <c r="P10" s="16">
        <v>18</v>
      </c>
      <c r="Q10" s="14">
        <v>18</v>
      </c>
      <c r="R10" s="16"/>
      <c r="S10" s="14"/>
      <c r="T10" s="16"/>
      <c r="U10" s="14"/>
      <c r="V10" s="16"/>
      <c r="W10" s="14"/>
      <c r="X10" s="16"/>
      <c r="Y10" s="14"/>
      <c r="Z10" s="15"/>
      <c r="AA10" s="14"/>
      <c r="AB10" s="15"/>
      <c r="AC10" s="14"/>
      <c r="AD10" s="16"/>
      <c r="AE10" s="14"/>
      <c r="AF10" s="16"/>
      <c r="AG10" s="14"/>
      <c r="AH10" s="16"/>
      <c r="AI10" s="14"/>
      <c r="AJ10" s="16"/>
      <c r="AK10" s="14"/>
      <c r="AL10" s="16"/>
      <c r="AM10" s="14"/>
      <c r="AN10" s="17">
        <f t="shared" si="0"/>
        <v>128</v>
      </c>
      <c r="AO10" s="27">
        <f t="shared" si="0"/>
        <v>128</v>
      </c>
      <c r="AP10" s="18">
        <f t="shared" si="1"/>
        <v>100</v>
      </c>
      <c r="AQ10" s="17"/>
      <c r="AR10" s="27"/>
      <c r="AS10" s="35"/>
      <c r="AT10" s="49">
        <v>10</v>
      </c>
      <c r="AU10" s="50">
        <v>10</v>
      </c>
      <c r="AV10" s="36">
        <f t="shared" si="2"/>
        <v>100</v>
      </c>
      <c r="AW10" s="47"/>
      <c r="AX10" s="47"/>
      <c r="AY10" s="36"/>
      <c r="AZ10" s="47"/>
      <c r="BA10" s="47"/>
      <c r="BB10" s="36"/>
      <c r="BC10" s="17">
        <f t="shared" si="5"/>
        <v>138</v>
      </c>
      <c r="BD10" s="27">
        <f t="shared" si="6"/>
        <v>138</v>
      </c>
      <c r="BE10" s="18">
        <f t="shared" si="7"/>
        <v>100</v>
      </c>
    </row>
    <row r="11" spans="1:57" ht="19.5" thickBot="1">
      <c r="A11" s="28">
        <v>6</v>
      </c>
      <c r="B11" s="19" t="s">
        <v>57</v>
      </c>
      <c r="C11" s="19" t="s">
        <v>64</v>
      </c>
      <c r="D11" s="16">
        <v>1175</v>
      </c>
      <c r="E11" s="14">
        <v>1175</v>
      </c>
      <c r="F11" s="15"/>
      <c r="G11" s="14"/>
      <c r="H11" s="15">
        <v>305</v>
      </c>
      <c r="I11" s="14">
        <v>305</v>
      </c>
      <c r="J11" s="16"/>
      <c r="K11" s="14"/>
      <c r="L11" s="15">
        <v>963</v>
      </c>
      <c r="M11" s="14">
        <v>785</v>
      </c>
      <c r="N11" s="16">
        <v>13</v>
      </c>
      <c r="O11" s="14">
        <v>13</v>
      </c>
      <c r="P11" s="16">
        <v>74</v>
      </c>
      <c r="Q11" s="14">
        <v>74</v>
      </c>
      <c r="R11" s="16">
        <v>110</v>
      </c>
      <c r="S11" s="14">
        <v>110</v>
      </c>
      <c r="T11" s="15"/>
      <c r="U11" s="14"/>
      <c r="V11" s="15">
        <v>240</v>
      </c>
      <c r="W11" s="14">
        <v>240</v>
      </c>
      <c r="X11" s="15"/>
      <c r="Y11" s="14"/>
      <c r="Z11" s="15">
        <v>60</v>
      </c>
      <c r="AA11" s="14">
        <v>60</v>
      </c>
      <c r="AB11" s="15">
        <v>1470</v>
      </c>
      <c r="AC11" s="14">
        <v>1470</v>
      </c>
      <c r="AD11" s="15"/>
      <c r="AE11" s="14"/>
      <c r="AF11" s="15"/>
      <c r="AG11" s="14"/>
      <c r="AH11" s="16">
        <v>400</v>
      </c>
      <c r="AI11" s="14">
        <v>400</v>
      </c>
      <c r="AJ11" s="15">
        <v>200</v>
      </c>
      <c r="AK11" s="14">
        <v>200</v>
      </c>
      <c r="AL11" s="15"/>
      <c r="AM11" s="14"/>
      <c r="AN11" s="17">
        <f t="shared" si="0"/>
        <v>5010</v>
      </c>
      <c r="AO11" s="27">
        <f t="shared" si="0"/>
        <v>4832</v>
      </c>
      <c r="AP11" s="18">
        <f t="shared" si="1"/>
        <v>96.44710578842314</v>
      </c>
      <c r="AQ11" s="17"/>
      <c r="AR11" s="27"/>
      <c r="AS11" s="35"/>
      <c r="AT11" s="49">
        <v>713</v>
      </c>
      <c r="AU11" s="50">
        <v>443</v>
      </c>
      <c r="AV11" s="36">
        <f t="shared" si="2"/>
        <v>62.13183730715287</v>
      </c>
      <c r="AW11" s="47">
        <v>376</v>
      </c>
      <c r="AX11" s="47">
        <v>363</v>
      </c>
      <c r="AY11" s="36">
        <f t="shared" si="3"/>
        <v>96.54255319148936</v>
      </c>
      <c r="AZ11" s="47">
        <v>134</v>
      </c>
      <c r="BA11" s="47">
        <v>127</v>
      </c>
      <c r="BB11" s="36">
        <f t="shared" si="4"/>
        <v>94.77611940298507</v>
      </c>
      <c r="BC11" s="17">
        <f t="shared" si="5"/>
        <v>6233</v>
      </c>
      <c r="BD11" s="27">
        <f t="shared" si="6"/>
        <v>5765</v>
      </c>
      <c r="BE11" s="18">
        <f t="shared" si="7"/>
        <v>92.49157708968394</v>
      </c>
    </row>
    <row r="12" spans="1:57" ht="19.5" thickBot="1">
      <c r="A12" s="28">
        <v>7</v>
      </c>
      <c r="B12" s="19" t="s">
        <v>65</v>
      </c>
      <c r="C12" s="20" t="s">
        <v>66</v>
      </c>
      <c r="D12" s="16">
        <v>35</v>
      </c>
      <c r="E12" s="14">
        <v>35</v>
      </c>
      <c r="F12" s="15"/>
      <c r="G12" s="14"/>
      <c r="H12" s="15">
        <v>48</v>
      </c>
      <c r="I12" s="14">
        <v>48</v>
      </c>
      <c r="J12" s="15"/>
      <c r="K12" s="14"/>
      <c r="L12" s="16"/>
      <c r="M12" s="14"/>
      <c r="N12" s="16"/>
      <c r="O12" s="14"/>
      <c r="P12" s="15">
        <v>17</v>
      </c>
      <c r="Q12" s="14">
        <v>17</v>
      </c>
      <c r="R12" s="16"/>
      <c r="S12" s="14"/>
      <c r="T12" s="16"/>
      <c r="U12" s="14"/>
      <c r="V12" s="16"/>
      <c r="W12" s="14"/>
      <c r="X12" s="15"/>
      <c r="Y12" s="14"/>
      <c r="Z12" s="15">
        <v>10</v>
      </c>
      <c r="AA12" s="14">
        <v>10</v>
      </c>
      <c r="AB12" s="16"/>
      <c r="AC12" s="14"/>
      <c r="AD12" s="16"/>
      <c r="AE12" s="14"/>
      <c r="AF12" s="15"/>
      <c r="AG12" s="14"/>
      <c r="AH12" s="16">
        <v>25</v>
      </c>
      <c r="AI12" s="14">
        <v>25</v>
      </c>
      <c r="AJ12" s="16"/>
      <c r="AK12" s="14"/>
      <c r="AL12" s="16"/>
      <c r="AM12" s="14"/>
      <c r="AN12" s="17">
        <f t="shared" si="0"/>
        <v>135</v>
      </c>
      <c r="AO12" s="27">
        <f t="shared" si="0"/>
        <v>135</v>
      </c>
      <c r="AP12" s="18">
        <f t="shared" si="1"/>
        <v>100</v>
      </c>
      <c r="AQ12" s="17"/>
      <c r="AR12" s="27"/>
      <c r="AS12" s="35"/>
      <c r="AT12" s="49"/>
      <c r="AU12" s="50"/>
      <c r="AV12" s="36"/>
      <c r="AW12" s="47"/>
      <c r="AX12" s="47"/>
      <c r="AY12" s="36"/>
      <c r="AZ12" s="47">
        <v>50</v>
      </c>
      <c r="BA12" s="47">
        <v>50</v>
      </c>
      <c r="BB12" s="36">
        <f t="shared" si="4"/>
        <v>100</v>
      </c>
      <c r="BC12" s="17">
        <f t="shared" si="5"/>
        <v>185</v>
      </c>
      <c r="BD12" s="27">
        <f t="shared" si="6"/>
        <v>185</v>
      </c>
      <c r="BE12" s="18">
        <f t="shared" si="7"/>
        <v>100</v>
      </c>
    </row>
    <row r="13" spans="1:57" ht="19.5" thickBot="1">
      <c r="A13" s="28">
        <v>8</v>
      </c>
      <c r="B13" s="19" t="s">
        <v>57</v>
      </c>
      <c r="C13" s="19" t="s">
        <v>67</v>
      </c>
      <c r="D13" s="16">
        <v>13</v>
      </c>
      <c r="E13" s="14">
        <v>13</v>
      </c>
      <c r="F13" s="15"/>
      <c r="G13" s="14"/>
      <c r="H13" s="15">
        <v>20</v>
      </c>
      <c r="I13" s="14"/>
      <c r="J13" s="16"/>
      <c r="K13" s="14"/>
      <c r="L13" s="16"/>
      <c r="M13" s="14"/>
      <c r="N13" s="16"/>
      <c r="O13" s="14"/>
      <c r="P13" s="15">
        <v>34</v>
      </c>
      <c r="Q13" s="14">
        <v>34</v>
      </c>
      <c r="R13" s="16"/>
      <c r="S13" s="14"/>
      <c r="T13" s="16"/>
      <c r="U13" s="14"/>
      <c r="V13" s="16"/>
      <c r="W13" s="14"/>
      <c r="X13" s="15"/>
      <c r="Y13" s="14"/>
      <c r="Z13" s="16"/>
      <c r="AA13" s="14"/>
      <c r="AB13" s="16"/>
      <c r="AC13" s="14"/>
      <c r="AD13" s="16"/>
      <c r="AE13" s="14"/>
      <c r="AF13" s="15"/>
      <c r="AG13" s="14"/>
      <c r="AH13" s="16"/>
      <c r="AI13" s="14"/>
      <c r="AJ13" s="16"/>
      <c r="AK13" s="14"/>
      <c r="AL13" s="16"/>
      <c r="AM13" s="14"/>
      <c r="AN13" s="17">
        <f t="shared" si="0"/>
        <v>67</v>
      </c>
      <c r="AO13" s="27">
        <f t="shared" si="0"/>
        <v>47</v>
      </c>
      <c r="AP13" s="18">
        <f t="shared" si="1"/>
        <v>70.1492537313433</v>
      </c>
      <c r="AQ13" s="17"/>
      <c r="AR13" s="27"/>
      <c r="AS13" s="35"/>
      <c r="AT13" s="49">
        <v>20</v>
      </c>
      <c r="AU13" s="50">
        <v>20</v>
      </c>
      <c r="AV13" s="36">
        <f t="shared" si="2"/>
        <v>100</v>
      </c>
      <c r="AW13" s="47"/>
      <c r="AX13" s="47"/>
      <c r="AY13" s="36"/>
      <c r="AZ13" s="47"/>
      <c r="BA13" s="47"/>
      <c r="BB13" s="36"/>
      <c r="BC13" s="17">
        <f t="shared" si="5"/>
        <v>87</v>
      </c>
      <c r="BD13" s="27">
        <f t="shared" si="6"/>
        <v>67</v>
      </c>
      <c r="BE13" s="18">
        <f t="shared" si="7"/>
        <v>77.01149425287356</v>
      </c>
    </row>
    <row r="14" spans="1:57" ht="19.5" thickBot="1">
      <c r="A14" s="28">
        <v>9</v>
      </c>
      <c r="B14" s="19" t="s">
        <v>57</v>
      </c>
      <c r="C14" s="19" t="s">
        <v>68</v>
      </c>
      <c r="D14" s="16"/>
      <c r="E14" s="14"/>
      <c r="F14" s="15"/>
      <c r="G14" s="14"/>
      <c r="H14" s="15">
        <v>25</v>
      </c>
      <c r="I14" s="14">
        <v>25</v>
      </c>
      <c r="J14" s="16"/>
      <c r="K14" s="14"/>
      <c r="L14" s="16"/>
      <c r="M14" s="14"/>
      <c r="N14" s="16"/>
      <c r="O14" s="14"/>
      <c r="P14" s="15"/>
      <c r="Q14" s="14"/>
      <c r="R14" s="16">
        <v>20</v>
      </c>
      <c r="S14" s="14">
        <v>20</v>
      </c>
      <c r="T14" s="16"/>
      <c r="U14" s="14"/>
      <c r="V14" s="16"/>
      <c r="W14" s="14"/>
      <c r="X14" s="15"/>
      <c r="Y14" s="14"/>
      <c r="Z14" s="16"/>
      <c r="AA14" s="14"/>
      <c r="AB14" s="16"/>
      <c r="AC14" s="14"/>
      <c r="AD14" s="16"/>
      <c r="AE14" s="14"/>
      <c r="AF14" s="15"/>
      <c r="AG14" s="14"/>
      <c r="AH14" s="16"/>
      <c r="AI14" s="14"/>
      <c r="AJ14" s="16"/>
      <c r="AK14" s="14"/>
      <c r="AL14" s="16"/>
      <c r="AM14" s="14"/>
      <c r="AN14" s="17">
        <f t="shared" si="0"/>
        <v>45</v>
      </c>
      <c r="AO14" s="27">
        <f t="shared" si="0"/>
        <v>45</v>
      </c>
      <c r="AP14" s="18">
        <f>IF(AN14=0,,AO14/AN14*100)</f>
        <v>100</v>
      </c>
      <c r="AQ14" s="17"/>
      <c r="AR14" s="27"/>
      <c r="AS14" s="35"/>
      <c r="AT14" s="49"/>
      <c r="AU14" s="50"/>
      <c r="AV14" s="36"/>
      <c r="AW14" s="47"/>
      <c r="AX14" s="47"/>
      <c r="AY14" s="36"/>
      <c r="AZ14" s="47"/>
      <c r="BA14" s="47"/>
      <c r="BB14" s="36"/>
      <c r="BC14" s="17">
        <f t="shared" si="5"/>
        <v>45</v>
      </c>
      <c r="BD14" s="27">
        <f t="shared" si="6"/>
        <v>45</v>
      </c>
      <c r="BE14" s="18">
        <f t="shared" si="7"/>
        <v>100</v>
      </c>
    </row>
    <row r="15" spans="1:57" ht="19.5" hidden="1" thickBot="1">
      <c r="A15" s="28">
        <v>10</v>
      </c>
      <c r="B15" s="19" t="s">
        <v>57</v>
      </c>
      <c r="C15" s="19" t="s">
        <v>69</v>
      </c>
      <c r="D15" s="16"/>
      <c r="E15" s="14"/>
      <c r="F15" s="15"/>
      <c r="G15" s="14"/>
      <c r="H15" s="16"/>
      <c r="I15" s="14"/>
      <c r="J15" s="16"/>
      <c r="K15" s="14"/>
      <c r="L15" s="16"/>
      <c r="M15" s="14"/>
      <c r="N15" s="16"/>
      <c r="O15" s="14"/>
      <c r="P15" s="15"/>
      <c r="Q15" s="14"/>
      <c r="R15" s="16"/>
      <c r="S15" s="14"/>
      <c r="T15" s="16"/>
      <c r="U15" s="14"/>
      <c r="V15" s="16"/>
      <c r="W15" s="14"/>
      <c r="X15" s="15"/>
      <c r="Y15" s="14"/>
      <c r="Z15" s="16"/>
      <c r="AA15" s="14"/>
      <c r="AB15" s="16"/>
      <c r="AC15" s="14"/>
      <c r="AD15" s="16"/>
      <c r="AE15" s="14"/>
      <c r="AF15" s="15"/>
      <c r="AG15" s="14"/>
      <c r="AH15" s="16"/>
      <c r="AI15" s="14"/>
      <c r="AJ15" s="16"/>
      <c r="AK15" s="21"/>
      <c r="AL15" s="16"/>
      <c r="AM15" s="14"/>
      <c r="AN15" s="17">
        <f t="shared" si="0"/>
        <v>0</v>
      </c>
      <c r="AO15" s="27">
        <f t="shared" si="0"/>
        <v>0</v>
      </c>
      <c r="AP15" s="18">
        <f aca="true" t="shared" si="8" ref="AP15:AP53">IF(AN15=0,,AO15/AN15*100)</f>
        <v>0</v>
      </c>
      <c r="AQ15" s="17"/>
      <c r="AR15" s="27"/>
      <c r="AS15" s="35"/>
      <c r="AT15" s="49"/>
      <c r="AU15" s="50"/>
      <c r="AV15" s="36" t="e">
        <f t="shared" si="2"/>
        <v>#DIV/0!</v>
      </c>
      <c r="AW15" s="47"/>
      <c r="AX15" s="47"/>
      <c r="AY15" s="36"/>
      <c r="AZ15" s="47"/>
      <c r="BA15" s="47"/>
      <c r="BB15" s="36" t="e">
        <f t="shared" si="4"/>
        <v>#DIV/0!</v>
      </c>
      <c r="BC15" s="17">
        <f t="shared" si="5"/>
        <v>0</v>
      </c>
      <c r="BD15" s="27">
        <f t="shared" si="6"/>
        <v>0</v>
      </c>
      <c r="BE15" s="18" t="e">
        <f t="shared" si="7"/>
        <v>#DIV/0!</v>
      </c>
    </row>
    <row r="16" spans="1:57" ht="19.5" thickBot="1">
      <c r="A16" s="28">
        <v>11</v>
      </c>
      <c r="B16" s="19" t="s">
        <v>57</v>
      </c>
      <c r="C16" s="19" t="s">
        <v>70</v>
      </c>
      <c r="D16" s="16"/>
      <c r="E16" s="14"/>
      <c r="F16" s="15"/>
      <c r="G16" s="14"/>
      <c r="H16" s="16">
        <v>20</v>
      </c>
      <c r="I16" s="14">
        <v>20</v>
      </c>
      <c r="J16" s="16"/>
      <c r="K16" s="14"/>
      <c r="L16" s="16"/>
      <c r="M16" s="14"/>
      <c r="N16" s="16"/>
      <c r="O16" s="14"/>
      <c r="P16" s="16"/>
      <c r="Q16" s="14"/>
      <c r="R16" s="16">
        <v>12</v>
      </c>
      <c r="S16" s="14">
        <v>6</v>
      </c>
      <c r="T16" s="16"/>
      <c r="U16" s="14"/>
      <c r="V16" s="16"/>
      <c r="W16" s="14"/>
      <c r="X16" s="15">
        <v>10</v>
      </c>
      <c r="Y16" s="14"/>
      <c r="Z16" s="16"/>
      <c r="AA16" s="14"/>
      <c r="AB16" s="15">
        <v>50</v>
      </c>
      <c r="AC16" s="14">
        <v>50</v>
      </c>
      <c r="AD16" s="16"/>
      <c r="AE16" s="14"/>
      <c r="AF16" s="15"/>
      <c r="AG16" s="14"/>
      <c r="AH16" s="16"/>
      <c r="AI16" s="14"/>
      <c r="AJ16" s="16"/>
      <c r="AK16" s="14"/>
      <c r="AL16" s="15"/>
      <c r="AM16" s="14"/>
      <c r="AN16" s="17">
        <f t="shared" si="0"/>
        <v>92</v>
      </c>
      <c r="AO16" s="27">
        <f t="shared" si="0"/>
        <v>76</v>
      </c>
      <c r="AP16" s="18">
        <f t="shared" si="8"/>
        <v>82.6086956521739</v>
      </c>
      <c r="AQ16" s="17">
        <v>5</v>
      </c>
      <c r="AR16" s="27">
        <v>5</v>
      </c>
      <c r="AS16" s="36">
        <f>AR16/AQ16*100</f>
        <v>100</v>
      </c>
      <c r="AT16" s="49">
        <v>16</v>
      </c>
      <c r="AU16" s="50">
        <v>16</v>
      </c>
      <c r="AV16" s="36">
        <f t="shared" si="2"/>
        <v>100</v>
      </c>
      <c r="AW16" s="47"/>
      <c r="AX16" s="47"/>
      <c r="AY16" s="36"/>
      <c r="AZ16" s="47"/>
      <c r="BA16" s="47"/>
      <c r="BB16" s="36"/>
      <c r="BC16" s="17">
        <f t="shared" si="5"/>
        <v>113</v>
      </c>
      <c r="BD16" s="27">
        <f t="shared" si="6"/>
        <v>97</v>
      </c>
      <c r="BE16" s="18">
        <f t="shared" si="7"/>
        <v>85.84070796460178</v>
      </c>
    </row>
    <row r="17" spans="1:57" ht="19.5" thickBot="1">
      <c r="A17" s="28">
        <v>12</v>
      </c>
      <c r="B17" s="19" t="s">
        <v>57</v>
      </c>
      <c r="C17" s="19" t="s">
        <v>71</v>
      </c>
      <c r="D17" s="16"/>
      <c r="E17" s="14"/>
      <c r="F17" s="15"/>
      <c r="G17" s="14"/>
      <c r="H17" s="16"/>
      <c r="I17" s="14"/>
      <c r="J17" s="16"/>
      <c r="K17" s="14"/>
      <c r="L17" s="16"/>
      <c r="M17" s="14"/>
      <c r="N17" s="16"/>
      <c r="O17" s="14"/>
      <c r="P17" s="16"/>
      <c r="Q17" s="14"/>
      <c r="R17" s="16">
        <v>20</v>
      </c>
      <c r="S17" s="14">
        <v>20</v>
      </c>
      <c r="T17" s="16"/>
      <c r="U17" s="14"/>
      <c r="V17" s="16"/>
      <c r="W17" s="14"/>
      <c r="X17" s="15">
        <v>70</v>
      </c>
      <c r="Y17" s="14">
        <v>70</v>
      </c>
      <c r="Z17" s="16"/>
      <c r="AA17" s="14"/>
      <c r="AB17" s="16"/>
      <c r="AC17" s="14"/>
      <c r="AD17" s="16"/>
      <c r="AE17" s="14"/>
      <c r="AF17" s="16"/>
      <c r="AG17" s="14"/>
      <c r="AH17" s="16"/>
      <c r="AI17" s="14"/>
      <c r="AJ17" s="16"/>
      <c r="AK17" s="14"/>
      <c r="AL17" s="16"/>
      <c r="AM17" s="14"/>
      <c r="AN17" s="17">
        <f t="shared" si="0"/>
        <v>90</v>
      </c>
      <c r="AO17" s="27">
        <f t="shared" si="0"/>
        <v>90</v>
      </c>
      <c r="AP17" s="18">
        <f t="shared" si="8"/>
        <v>100</v>
      </c>
      <c r="AQ17" s="17">
        <v>5</v>
      </c>
      <c r="AR17" s="27">
        <v>5</v>
      </c>
      <c r="AS17" s="36">
        <f aca="true" t="shared" si="9" ref="AS17:AS53">AR17/AQ17*100</f>
        <v>100</v>
      </c>
      <c r="AT17" s="49"/>
      <c r="AU17" s="50"/>
      <c r="AV17" s="36"/>
      <c r="AW17" s="47">
        <v>40</v>
      </c>
      <c r="AX17" s="47"/>
      <c r="AY17" s="36">
        <f t="shared" si="3"/>
        <v>0</v>
      </c>
      <c r="AZ17" s="47">
        <v>40</v>
      </c>
      <c r="BA17" s="47"/>
      <c r="BB17" s="36">
        <f t="shared" si="4"/>
        <v>0</v>
      </c>
      <c r="BC17" s="17">
        <f t="shared" si="5"/>
        <v>175</v>
      </c>
      <c r="BD17" s="27">
        <f t="shared" si="6"/>
        <v>95</v>
      </c>
      <c r="BE17" s="18">
        <f t="shared" si="7"/>
        <v>54.285714285714285</v>
      </c>
    </row>
    <row r="18" spans="1:57" ht="19.5" hidden="1" thickBot="1">
      <c r="A18" s="28">
        <v>13</v>
      </c>
      <c r="B18" s="19" t="s">
        <v>57</v>
      </c>
      <c r="C18" s="19" t="s">
        <v>72</v>
      </c>
      <c r="D18" s="16"/>
      <c r="E18" s="14"/>
      <c r="F18" s="15"/>
      <c r="G18" s="14"/>
      <c r="H18" s="16"/>
      <c r="I18" s="14"/>
      <c r="J18" s="16"/>
      <c r="K18" s="14"/>
      <c r="L18" s="16"/>
      <c r="M18" s="14"/>
      <c r="N18" s="16"/>
      <c r="O18" s="14"/>
      <c r="P18" s="16"/>
      <c r="Q18" s="14"/>
      <c r="R18" s="16"/>
      <c r="S18" s="14"/>
      <c r="T18" s="16"/>
      <c r="U18" s="14"/>
      <c r="V18" s="16"/>
      <c r="W18" s="14"/>
      <c r="X18" s="15"/>
      <c r="Y18" s="14"/>
      <c r="Z18" s="16"/>
      <c r="AA18" s="14"/>
      <c r="AB18" s="15"/>
      <c r="AC18" s="14"/>
      <c r="AD18" s="16"/>
      <c r="AE18" s="14"/>
      <c r="AF18" s="16"/>
      <c r="AG18" s="14"/>
      <c r="AH18" s="16"/>
      <c r="AI18" s="14"/>
      <c r="AJ18" s="16"/>
      <c r="AK18" s="14"/>
      <c r="AL18" s="16"/>
      <c r="AM18" s="14"/>
      <c r="AN18" s="17">
        <f t="shared" si="0"/>
        <v>0</v>
      </c>
      <c r="AO18" s="27">
        <f t="shared" si="0"/>
        <v>0</v>
      </c>
      <c r="AP18" s="18">
        <f t="shared" si="8"/>
        <v>0</v>
      </c>
      <c r="AQ18" s="17"/>
      <c r="AR18" s="27"/>
      <c r="AS18" s="35" t="e">
        <f t="shared" si="9"/>
        <v>#DIV/0!</v>
      </c>
      <c r="AT18" s="49"/>
      <c r="AU18" s="50"/>
      <c r="AV18" s="36" t="e">
        <f t="shared" si="2"/>
        <v>#DIV/0!</v>
      </c>
      <c r="AW18" s="47"/>
      <c r="AX18" s="47"/>
      <c r="AY18" s="36" t="e">
        <f t="shared" si="3"/>
        <v>#DIV/0!</v>
      </c>
      <c r="AZ18" s="47"/>
      <c r="BA18" s="47"/>
      <c r="BB18" s="36" t="e">
        <f t="shared" si="4"/>
        <v>#DIV/0!</v>
      </c>
      <c r="BC18" s="17">
        <f t="shared" si="5"/>
        <v>0</v>
      </c>
      <c r="BD18" s="27">
        <f t="shared" si="6"/>
        <v>0</v>
      </c>
      <c r="BE18" s="18" t="e">
        <f t="shared" si="7"/>
        <v>#DIV/0!</v>
      </c>
    </row>
    <row r="19" spans="1:57" ht="19.5" thickBot="1">
      <c r="A19" s="28">
        <v>14</v>
      </c>
      <c r="B19" s="19" t="s">
        <v>57</v>
      </c>
      <c r="C19" s="19" t="s">
        <v>73</v>
      </c>
      <c r="D19" s="16"/>
      <c r="E19" s="14"/>
      <c r="F19" s="15"/>
      <c r="G19" s="14"/>
      <c r="H19" s="15">
        <v>35</v>
      </c>
      <c r="I19" s="14">
        <v>25</v>
      </c>
      <c r="J19" s="16"/>
      <c r="K19" s="14"/>
      <c r="L19" s="16"/>
      <c r="M19" s="14"/>
      <c r="N19" s="16"/>
      <c r="O19" s="14"/>
      <c r="P19" s="15">
        <v>73</v>
      </c>
      <c r="Q19" s="14">
        <v>28</v>
      </c>
      <c r="R19" s="16"/>
      <c r="S19" s="14"/>
      <c r="T19" s="16"/>
      <c r="U19" s="14"/>
      <c r="V19" s="16"/>
      <c r="W19" s="14"/>
      <c r="X19" s="15">
        <v>20</v>
      </c>
      <c r="Y19" s="14">
        <v>20</v>
      </c>
      <c r="Z19" s="15"/>
      <c r="AA19" s="14"/>
      <c r="AB19" s="16"/>
      <c r="AC19" s="14"/>
      <c r="AD19" s="16"/>
      <c r="AE19" s="14"/>
      <c r="AF19" s="16"/>
      <c r="AG19" s="14"/>
      <c r="AH19" s="16">
        <v>50</v>
      </c>
      <c r="AI19" s="14"/>
      <c r="AJ19" s="16"/>
      <c r="AK19" s="14"/>
      <c r="AL19" s="16"/>
      <c r="AM19" s="14"/>
      <c r="AN19" s="17">
        <f t="shared" si="0"/>
        <v>178</v>
      </c>
      <c r="AO19" s="27">
        <f t="shared" si="0"/>
        <v>73</v>
      </c>
      <c r="AP19" s="18">
        <f t="shared" si="8"/>
        <v>41.01123595505618</v>
      </c>
      <c r="AQ19" s="17"/>
      <c r="AR19" s="27"/>
      <c r="AS19" s="35"/>
      <c r="AT19" s="49">
        <v>115</v>
      </c>
      <c r="AU19" s="50">
        <v>10</v>
      </c>
      <c r="AV19" s="36">
        <f t="shared" si="2"/>
        <v>8.695652173913043</v>
      </c>
      <c r="AW19" s="47">
        <v>55</v>
      </c>
      <c r="AX19" s="47">
        <v>35</v>
      </c>
      <c r="AY19" s="36">
        <f t="shared" si="3"/>
        <v>63.63636363636363</v>
      </c>
      <c r="AZ19" s="47">
        <v>120</v>
      </c>
      <c r="BA19" s="47"/>
      <c r="BB19" s="36">
        <f t="shared" si="4"/>
        <v>0</v>
      </c>
      <c r="BC19" s="17">
        <f t="shared" si="5"/>
        <v>468</v>
      </c>
      <c r="BD19" s="27">
        <f t="shared" si="6"/>
        <v>118</v>
      </c>
      <c r="BE19" s="18">
        <f t="shared" si="7"/>
        <v>25.213675213675213</v>
      </c>
    </row>
    <row r="20" spans="1:57" ht="19.5" thickBot="1">
      <c r="A20" s="28">
        <v>15</v>
      </c>
      <c r="B20" s="19" t="s">
        <v>57</v>
      </c>
      <c r="C20" s="19" t="s">
        <v>74</v>
      </c>
      <c r="D20" s="16"/>
      <c r="E20" s="14"/>
      <c r="F20" s="15"/>
      <c r="G20" s="14"/>
      <c r="H20" s="15">
        <v>20</v>
      </c>
      <c r="I20" s="14">
        <v>20</v>
      </c>
      <c r="J20" s="16"/>
      <c r="K20" s="14"/>
      <c r="L20" s="16"/>
      <c r="M20" s="14"/>
      <c r="N20" s="16"/>
      <c r="O20" s="14"/>
      <c r="P20" s="16"/>
      <c r="Q20" s="14"/>
      <c r="R20" s="16"/>
      <c r="S20" s="14"/>
      <c r="T20" s="16"/>
      <c r="U20" s="14"/>
      <c r="V20" s="16"/>
      <c r="W20" s="14"/>
      <c r="X20" s="15"/>
      <c r="Y20" s="14"/>
      <c r="Z20" s="16"/>
      <c r="AA20" s="14"/>
      <c r="AB20" s="16"/>
      <c r="AC20" s="14"/>
      <c r="AD20" s="16"/>
      <c r="AE20" s="14"/>
      <c r="AF20" s="16"/>
      <c r="AG20" s="14"/>
      <c r="AH20" s="16"/>
      <c r="AI20" s="14"/>
      <c r="AJ20" s="16"/>
      <c r="AK20" s="14"/>
      <c r="AL20" s="16"/>
      <c r="AM20" s="14"/>
      <c r="AN20" s="17">
        <f t="shared" si="0"/>
        <v>20</v>
      </c>
      <c r="AO20" s="27">
        <f t="shared" si="0"/>
        <v>20</v>
      </c>
      <c r="AP20" s="18">
        <f t="shared" si="8"/>
        <v>100</v>
      </c>
      <c r="AQ20" s="17"/>
      <c r="AR20" s="27"/>
      <c r="AS20" s="35"/>
      <c r="AT20" s="49">
        <v>40</v>
      </c>
      <c r="AU20" s="50"/>
      <c r="AV20" s="36">
        <f t="shared" si="2"/>
        <v>0</v>
      </c>
      <c r="AW20" s="47">
        <v>25</v>
      </c>
      <c r="AX20" s="47">
        <v>5</v>
      </c>
      <c r="AY20" s="36">
        <f t="shared" si="3"/>
        <v>20</v>
      </c>
      <c r="AZ20" s="47">
        <v>20</v>
      </c>
      <c r="BA20" s="47"/>
      <c r="BB20" s="36">
        <f t="shared" si="4"/>
        <v>0</v>
      </c>
      <c r="BC20" s="17">
        <f t="shared" si="5"/>
        <v>105</v>
      </c>
      <c r="BD20" s="27">
        <f t="shared" si="6"/>
        <v>25</v>
      </c>
      <c r="BE20" s="18">
        <f t="shared" si="7"/>
        <v>23.809523809523807</v>
      </c>
    </row>
    <row r="21" spans="1:57" ht="19.5" thickBot="1">
      <c r="A21" s="28">
        <v>16</v>
      </c>
      <c r="B21" s="20" t="s">
        <v>75</v>
      </c>
      <c r="C21" s="19" t="s">
        <v>62</v>
      </c>
      <c r="D21" s="16"/>
      <c r="E21" s="14"/>
      <c r="F21" s="15"/>
      <c r="G21" s="14"/>
      <c r="H21" s="15">
        <v>15</v>
      </c>
      <c r="I21" s="14">
        <v>15</v>
      </c>
      <c r="J21" s="16">
        <v>40</v>
      </c>
      <c r="K21" s="14">
        <v>40</v>
      </c>
      <c r="L21" s="16">
        <v>20</v>
      </c>
      <c r="M21" s="14">
        <v>20</v>
      </c>
      <c r="N21" s="16">
        <v>15</v>
      </c>
      <c r="O21" s="14">
        <v>15</v>
      </c>
      <c r="P21" s="16"/>
      <c r="Q21" s="14"/>
      <c r="R21" s="16"/>
      <c r="S21" s="14"/>
      <c r="T21" s="16"/>
      <c r="U21" s="14"/>
      <c r="V21" s="16"/>
      <c r="W21" s="14"/>
      <c r="X21" s="15">
        <v>10</v>
      </c>
      <c r="Y21" s="14">
        <v>10</v>
      </c>
      <c r="Z21" s="16">
        <v>20</v>
      </c>
      <c r="AA21" s="14">
        <v>20</v>
      </c>
      <c r="AB21" s="16"/>
      <c r="AC21" s="14"/>
      <c r="AD21" s="16"/>
      <c r="AE21" s="14"/>
      <c r="AF21" s="16"/>
      <c r="AG21" s="14"/>
      <c r="AH21" s="15"/>
      <c r="AI21" s="14"/>
      <c r="AJ21" s="16"/>
      <c r="AK21" s="14"/>
      <c r="AL21" s="16"/>
      <c r="AM21" s="14"/>
      <c r="AN21" s="17">
        <f t="shared" si="0"/>
        <v>120</v>
      </c>
      <c r="AO21" s="27">
        <f t="shared" si="0"/>
        <v>120</v>
      </c>
      <c r="AP21" s="18">
        <f t="shared" si="8"/>
        <v>100</v>
      </c>
      <c r="AQ21" s="17"/>
      <c r="AR21" s="27"/>
      <c r="AS21" s="35"/>
      <c r="AT21" s="49"/>
      <c r="AU21" s="50"/>
      <c r="AV21" s="36"/>
      <c r="AW21" s="47"/>
      <c r="AX21" s="47"/>
      <c r="AY21" s="36"/>
      <c r="AZ21" s="47"/>
      <c r="BA21" s="47"/>
      <c r="BB21" s="36"/>
      <c r="BC21" s="17">
        <f t="shared" si="5"/>
        <v>120</v>
      </c>
      <c r="BD21" s="27">
        <f t="shared" si="6"/>
        <v>120</v>
      </c>
      <c r="BE21" s="18">
        <f t="shared" si="7"/>
        <v>100</v>
      </c>
    </row>
    <row r="22" spans="1:57" ht="19.5" hidden="1" thickBot="1">
      <c r="A22" s="28">
        <v>17</v>
      </c>
      <c r="B22" s="19" t="s">
        <v>75</v>
      </c>
      <c r="C22" s="19" t="s">
        <v>66</v>
      </c>
      <c r="D22" s="16"/>
      <c r="E22" s="14"/>
      <c r="F22" s="15"/>
      <c r="G22" s="14"/>
      <c r="H22" s="15"/>
      <c r="I22" s="14"/>
      <c r="J22" s="16"/>
      <c r="K22" s="14"/>
      <c r="L22" s="16"/>
      <c r="M22" s="14"/>
      <c r="N22" s="16"/>
      <c r="O22" s="14"/>
      <c r="P22" s="16"/>
      <c r="Q22" s="14"/>
      <c r="R22" s="16"/>
      <c r="S22" s="14"/>
      <c r="T22" s="16"/>
      <c r="U22" s="14"/>
      <c r="V22" s="16"/>
      <c r="W22" s="14"/>
      <c r="X22" s="15"/>
      <c r="Y22" s="14"/>
      <c r="Z22" s="16"/>
      <c r="AA22" s="14"/>
      <c r="AB22" s="16"/>
      <c r="AC22" s="14"/>
      <c r="AD22" s="16"/>
      <c r="AE22" s="14"/>
      <c r="AF22" s="16"/>
      <c r="AG22" s="14"/>
      <c r="AH22" s="16"/>
      <c r="AI22" s="14"/>
      <c r="AJ22" s="16"/>
      <c r="AK22" s="14"/>
      <c r="AL22" s="16"/>
      <c r="AM22" s="14"/>
      <c r="AN22" s="17">
        <f t="shared" si="0"/>
        <v>0</v>
      </c>
      <c r="AO22" s="27">
        <f t="shared" si="0"/>
        <v>0</v>
      </c>
      <c r="AP22" s="18">
        <f t="shared" si="8"/>
        <v>0</v>
      </c>
      <c r="AQ22" s="17"/>
      <c r="AR22" s="27"/>
      <c r="AS22" s="35"/>
      <c r="AT22" s="49"/>
      <c r="AU22" s="50"/>
      <c r="AV22" s="36" t="e">
        <f t="shared" si="2"/>
        <v>#DIV/0!</v>
      </c>
      <c r="AW22" s="47"/>
      <c r="AX22" s="47"/>
      <c r="AY22" s="36" t="e">
        <f t="shared" si="3"/>
        <v>#DIV/0!</v>
      </c>
      <c r="AZ22" s="47"/>
      <c r="BA22" s="47"/>
      <c r="BB22" s="36" t="e">
        <f t="shared" si="4"/>
        <v>#DIV/0!</v>
      </c>
      <c r="BC22" s="17">
        <f t="shared" si="5"/>
        <v>0</v>
      </c>
      <c r="BD22" s="27">
        <f t="shared" si="6"/>
        <v>0</v>
      </c>
      <c r="BE22" s="18" t="e">
        <f t="shared" si="7"/>
        <v>#DIV/0!</v>
      </c>
    </row>
    <row r="23" spans="1:57" ht="19.5" thickBot="1">
      <c r="A23" s="28">
        <v>18</v>
      </c>
      <c r="B23" s="20" t="s">
        <v>75</v>
      </c>
      <c r="C23" s="19" t="s">
        <v>64</v>
      </c>
      <c r="D23" s="16">
        <v>30</v>
      </c>
      <c r="E23" s="14">
        <v>15</v>
      </c>
      <c r="F23" s="15"/>
      <c r="G23" s="14"/>
      <c r="H23" s="15">
        <v>15</v>
      </c>
      <c r="I23" s="14">
        <v>15</v>
      </c>
      <c r="J23" s="16"/>
      <c r="K23" s="14"/>
      <c r="L23" s="16"/>
      <c r="M23" s="14"/>
      <c r="N23" s="16"/>
      <c r="O23" s="14"/>
      <c r="P23" s="16"/>
      <c r="Q23" s="14"/>
      <c r="R23" s="16"/>
      <c r="S23" s="14"/>
      <c r="T23" s="15"/>
      <c r="U23" s="14"/>
      <c r="V23" s="16"/>
      <c r="W23" s="14"/>
      <c r="X23" s="15"/>
      <c r="Y23" s="14"/>
      <c r="Z23" s="16"/>
      <c r="AA23" s="14"/>
      <c r="AB23" s="15">
        <v>30</v>
      </c>
      <c r="AC23" s="14"/>
      <c r="AD23" s="16"/>
      <c r="AE23" s="14"/>
      <c r="AF23" s="16"/>
      <c r="AG23" s="14"/>
      <c r="AH23" s="16"/>
      <c r="AI23" s="14"/>
      <c r="AJ23" s="16"/>
      <c r="AK23" s="14"/>
      <c r="AL23" s="16"/>
      <c r="AM23" s="14"/>
      <c r="AN23" s="17">
        <f t="shared" si="0"/>
        <v>75</v>
      </c>
      <c r="AO23" s="27">
        <f t="shared" si="0"/>
        <v>30</v>
      </c>
      <c r="AP23" s="18">
        <f t="shared" si="8"/>
        <v>40</v>
      </c>
      <c r="AQ23" s="17"/>
      <c r="AR23" s="27"/>
      <c r="AS23" s="35"/>
      <c r="AT23" s="49">
        <v>15</v>
      </c>
      <c r="AU23" s="50">
        <v>15</v>
      </c>
      <c r="AV23" s="36">
        <f t="shared" si="2"/>
        <v>100</v>
      </c>
      <c r="AW23" s="47">
        <v>6</v>
      </c>
      <c r="AX23" s="47">
        <v>5</v>
      </c>
      <c r="AY23" s="36">
        <f t="shared" si="3"/>
        <v>83.33333333333334</v>
      </c>
      <c r="AZ23" s="47"/>
      <c r="BA23" s="47"/>
      <c r="BB23" s="36"/>
      <c r="BC23" s="17">
        <f t="shared" si="5"/>
        <v>96</v>
      </c>
      <c r="BD23" s="27">
        <f t="shared" si="6"/>
        <v>50</v>
      </c>
      <c r="BE23" s="18">
        <f t="shared" si="7"/>
        <v>52.083333333333336</v>
      </c>
    </row>
    <row r="24" spans="1:57" ht="19.5" hidden="1" thickBot="1">
      <c r="A24" s="28">
        <v>19</v>
      </c>
      <c r="B24" s="19" t="s">
        <v>75</v>
      </c>
      <c r="C24" s="19" t="s">
        <v>76</v>
      </c>
      <c r="D24" s="16"/>
      <c r="E24" s="14"/>
      <c r="F24" s="15"/>
      <c r="G24" s="14"/>
      <c r="H24" s="15"/>
      <c r="I24" s="14"/>
      <c r="J24" s="16"/>
      <c r="K24" s="14"/>
      <c r="L24" s="16"/>
      <c r="M24" s="14"/>
      <c r="N24" s="16"/>
      <c r="O24" s="14"/>
      <c r="P24" s="16"/>
      <c r="Q24" s="14"/>
      <c r="R24" s="16"/>
      <c r="S24" s="14"/>
      <c r="T24" s="16"/>
      <c r="U24" s="14"/>
      <c r="V24" s="16"/>
      <c r="W24" s="14"/>
      <c r="X24" s="15"/>
      <c r="Y24" s="14"/>
      <c r="Z24" s="16"/>
      <c r="AA24" s="14"/>
      <c r="AB24" s="16"/>
      <c r="AC24" s="14"/>
      <c r="AD24" s="16"/>
      <c r="AE24" s="14"/>
      <c r="AF24" s="16"/>
      <c r="AG24" s="14"/>
      <c r="AH24" s="16"/>
      <c r="AI24" s="14"/>
      <c r="AJ24" s="16"/>
      <c r="AK24" s="14"/>
      <c r="AL24" s="16"/>
      <c r="AM24" s="14"/>
      <c r="AN24" s="17">
        <f t="shared" si="0"/>
        <v>0</v>
      </c>
      <c r="AO24" s="27">
        <f t="shared" si="0"/>
        <v>0</v>
      </c>
      <c r="AP24" s="18">
        <f t="shared" si="8"/>
        <v>0</v>
      </c>
      <c r="AQ24" s="17"/>
      <c r="AR24" s="27"/>
      <c r="AS24" s="35" t="e">
        <f t="shared" si="9"/>
        <v>#DIV/0!</v>
      </c>
      <c r="AT24" s="49"/>
      <c r="AU24" s="50"/>
      <c r="AV24" s="36" t="e">
        <f t="shared" si="2"/>
        <v>#DIV/0!</v>
      </c>
      <c r="AW24" s="47"/>
      <c r="AX24" s="47"/>
      <c r="AY24" s="36" t="e">
        <f t="shared" si="3"/>
        <v>#DIV/0!</v>
      </c>
      <c r="AZ24" s="47"/>
      <c r="BA24" s="47"/>
      <c r="BB24" s="36" t="e">
        <f t="shared" si="4"/>
        <v>#DIV/0!</v>
      </c>
      <c r="BC24" s="17">
        <f t="shared" si="5"/>
        <v>0</v>
      </c>
      <c r="BD24" s="27">
        <f t="shared" si="6"/>
        <v>0</v>
      </c>
      <c r="BE24" s="18" t="e">
        <f t="shared" si="7"/>
        <v>#DIV/0!</v>
      </c>
    </row>
    <row r="25" spans="1:57" ht="19.5" hidden="1" thickBot="1">
      <c r="A25" s="28"/>
      <c r="B25" s="19" t="s">
        <v>77</v>
      </c>
      <c r="C25" s="19" t="s">
        <v>78</v>
      </c>
      <c r="D25" s="16"/>
      <c r="E25" s="14"/>
      <c r="F25" s="15"/>
      <c r="G25" s="14"/>
      <c r="H25" s="15"/>
      <c r="I25" s="14"/>
      <c r="J25" s="16"/>
      <c r="K25" s="14"/>
      <c r="L25" s="16"/>
      <c r="M25" s="14"/>
      <c r="N25" s="16"/>
      <c r="O25" s="14"/>
      <c r="P25" s="16"/>
      <c r="Q25" s="14"/>
      <c r="R25" s="16"/>
      <c r="S25" s="14"/>
      <c r="T25" s="16"/>
      <c r="U25" s="14"/>
      <c r="V25" s="16"/>
      <c r="W25" s="14"/>
      <c r="X25" s="15"/>
      <c r="Y25" s="14"/>
      <c r="Z25" s="16"/>
      <c r="AA25" s="14"/>
      <c r="AB25" s="16"/>
      <c r="AC25" s="14"/>
      <c r="AD25" s="16"/>
      <c r="AE25" s="14"/>
      <c r="AF25" s="16"/>
      <c r="AG25" s="14"/>
      <c r="AH25" s="16"/>
      <c r="AI25" s="14"/>
      <c r="AJ25" s="16"/>
      <c r="AK25" s="14"/>
      <c r="AL25" s="16"/>
      <c r="AM25" s="14"/>
      <c r="AN25" s="17">
        <f t="shared" si="0"/>
        <v>0</v>
      </c>
      <c r="AO25" s="27">
        <f t="shared" si="0"/>
        <v>0</v>
      </c>
      <c r="AP25" s="18">
        <f t="shared" si="8"/>
        <v>0</v>
      </c>
      <c r="AQ25" s="17"/>
      <c r="AR25" s="27"/>
      <c r="AS25" s="35" t="e">
        <f t="shared" si="9"/>
        <v>#DIV/0!</v>
      </c>
      <c r="AT25" s="49"/>
      <c r="AU25" s="50"/>
      <c r="AV25" s="36" t="e">
        <f t="shared" si="2"/>
        <v>#DIV/0!</v>
      </c>
      <c r="AW25" s="47"/>
      <c r="AX25" s="47"/>
      <c r="AY25" s="36" t="e">
        <f t="shared" si="3"/>
        <v>#DIV/0!</v>
      </c>
      <c r="AZ25" s="47"/>
      <c r="BA25" s="47"/>
      <c r="BB25" s="36" t="e">
        <f t="shared" si="4"/>
        <v>#DIV/0!</v>
      </c>
      <c r="BC25" s="17">
        <f t="shared" si="5"/>
        <v>0</v>
      </c>
      <c r="BD25" s="27">
        <f t="shared" si="6"/>
        <v>0</v>
      </c>
      <c r="BE25" s="18" t="e">
        <f t="shared" si="7"/>
        <v>#DIV/0!</v>
      </c>
    </row>
    <row r="26" spans="1:57" ht="19.5" thickBot="1">
      <c r="A26" s="28">
        <v>20</v>
      </c>
      <c r="B26" s="20" t="s">
        <v>77</v>
      </c>
      <c r="C26" s="19" t="s">
        <v>79</v>
      </c>
      <c r="D26" s="16"/>
      <c r="E26" s="14"/>
      <c r="F26" s="15"/>
      <c r="G26" s="14"/>
      <c r="H26" s="15">
        <v>20</v>
      </c>
      <c r="I26" s="14">
        <v>20</v>
      </c>
      <c r="J26" s="16"/>
      <c r="K26" s="14"/>
      <c r="L26" s="16"/>
      <c r="M26" s="14"/>
      <c r="N26" s="16"/>
      <c r="O26" s="14"/>
      <c r="P26" s="16"/>
      <c r="Q26" s="14"/>
      <c r="R26" s="16">
        <v>10</v>
      </c>
      <c r="S26" s="14">
        <v>10</v>
      </c>
      <c r="T26" s="16"/>
      <c r="U26" s="14"/>
      <c r="V26" s="16"/>
      <c r="W26" s="14"/>
      <c r="X26" s="16">
        <v>60</v>
      </c>
      <c r="Y26" s="14">
        <v>60</v>
      </c>
      <c r="Z26" s="16"/>
      <c r="AA26" s="14"/>
      <c r="AB26" s="16"/>
      <c r="AC26" s="14"/>
      <c r="AD26" s="16"/>
      <c r="AE26" s="14"/>
      <c r="AF26" s="16"/>
      <c r="AG26" s="14"/>
      <c r="AH26" s="16"/>
      <c r="AI26" s="14"/>
      <c r="AJ26" s="16"/>
      <c r="AK26" s="14"/>
      <c r="AL26" s="16"/>
      <c r="AM26" s="14"/>
      <c r="AN26" s="17">
        <f t="shared" si="0"/>
        <v>90</v>
      </c>
      <c r="AO26" s="27">
        <f t="shared" si="0"/>
        <v>90</v>
      </c>
      <c r="AP26" s="18">
        <f t="shared" si="8"/>
        <v>100</v>
      </c>
      <c r="AQ26" s="17">
        <v>2695</v>
      </c>
      <c r="AR26" s="27">
        <v>2695</v>
      </c>
      <c r="AS26" s="36">
        <f t="shared" si="9"/>
        <v>100</v>
      </c>
      <c r="AT26" s="49"/>
      <c r="AU26" s="50"/>
      <c r="AV26" s="36"/>
      <c r="AW26" s="47">
        <v>200</v>
      </c>
      <c r="AX26" s="47">
        <v>200</v>
      </c>
      <c r="AY26" s="36">
        <f t="shared" si="3"/>
        <v>100</v>
      </c>
      <c r="AZ26" s="47"/>
      <c r="BA26" s="47"/>
      <c r="BB26" s="36"/>
      <c r="BC26" s="17">
        <f t="shared" si="5"/>
        <v>2985</v>
      </c>
      <c r="BD26" s="27">
        <f t="shared" si="6"/>
        <v>2985</v>
      </c>
      <c r="BE26" s="18">
        <f t="shared" si="7"/>
        <v>100</v>
      </c>
    </row>
    <row r="27" spans="1:57" ht="19.5" thickBot="1">
      <c r="A27" s="28">
        <v>21</v>
      </c>
      <c r="B27" s="19" t="s">
        <v>77</v>
      </c>
      <c r="C27" s="19" t="s">
        <v>70</v>
      </c>
      <c r="D27" s="16"/>
      <c r="E27" s="14"/>
      <c r="F27" s="15"/>
      <c r="G27" s="14"/>
      <c r="H27" s="16"/>
      <c r="I27" s="14"/>
      <c r="J27" s="16"/>
      <c r="K27" s="14"/>
      <c r="L27" s="16"/>
      <c r="M27" s="14"/>
      <c r="N27" s="16"/>
      <c r="O27" s="14"/>
      <c r="P27" s="16"/>
      <c r="Q27" s="14"/>
      <c r="R27" s="16">
        <v>25</v>
      </c>
      <c r="S27" s="14">
        <v>14</v>
      </c>
      <c r="T27" s="16"/>
      <c r="U27" s="14"/>
      <c r="V27" s="16"/>
      <c r="W27" s="14"/>
      <c r="X27" s="16"/>
      <c r="Y27" s="14"/>
      <c r="Z27" s="16"/>
      <c r="AA27" s="14"/>
      <c r="AB27" s="15">
        <v>20</v>
      </c>
      <c r="AC27" s="14">
        <v>20</v>
      </c>
      <c r="AD27" s="16"/>
      <c r="AE27" s="14"/>
      <c r="AF27" s="16"/>
      <c r="AG27" s="14"/>
      <c r="AH27" s="16"/>
      <c r="AI27" s="14"/>
      <c r="AJ27" s="16"/>
      <c r="AK27" s="14"/>
      <c r="AL27" s="16"/>
      <c r="AM27" s="14"/>
      <c r="AN27" s="17">
        <f t="shared" si="0"/>
        <v>45</v>
      </c>
      <c r="AO27" s="27">
        <f t="shared" si="0"/>
        <v>34</v>
      </c>
      <c r="AP27" s="18">
        <f t="shared" si="8"/>
        <v>75.55555555555556</v>
      </c>
      <c r="AQ27" s="17">
        <v>936</v>
      </c>
      <c r="AR27" s="27">
        <v>936</v>
      </c>
      <c r="AS27" s="36">
        <f t="shared" si="9"/>
        <v>100</v>
      </c>
      <c r="AT27" s="49">
        <v>14</v>
      </c>
      <c r="AU27" s="50">
        <v>14</v>
      </c>
      <c r="AV27" s="36">
        <f t="shared" si="2"/>
        <v>100</v>
      </c>
      <c r="AW27" s="47"/>
      <c r="AX27" s="47"/>
      <c r="AY27" s="36"/>
      <c r="AZ27" s="47"/>
      <c r="BA27" s="47"/>
      <c r="BB27" s="36"/>
      <c r="BC27" s="17">
        <f t="shared" si="5"/>
        <v>995</v>
      </c>
      <c r="BD27" s="27">
        <f t="shared" si="6"/>
        <v>984</v>
      </c>
      <c r="BE27" s="18">
        <f t="shared" si="7"/>
        <v>98.89447236180905</v>
      </c>
    </row>
    <row r="28" spans="1:57" ht="19.5" hidden="1" thickBot="1">
      <c r="A28" s="28">
        <v>22</v>
      </c>
      <c r="B28" s="19" t="s">
        <v>77</v>
      </c>
      <c r="C28" s="19" t="s">
        <v>58</v>
      </c>
      <c r="D28" s="16"/>
      <c r="E28" s="14"/>
      <c r="F28" s="15"/>
      <c r="G28" s="14"/>
      <c r="H28" s="16"/>
      <c r="I28" s="14"/>
      <c r="J28" s="16"/>
      <c r="K28" s="14"/>
      <c r="L28" s="16"/>
      <c r="M28" s="14"/>
      <c r="N28" s="16"/>
      <c r="O28" s="14"/>
      <c r="P28" s="16"/>
      <c r="Q28" s="14"/>
      <c r="R28" s="16"/>
      <c r="S28" s="14"/>
      <c r="T28" s="16"/>
      <c r="U28" s="14"/>
      <c r="V28" s="16"/>
      <c r="W28" s="14"/>
      <c r="X28" s="15"/>
      <c r="Y28" s="14"/>
      <c r="Z28" s="16"/>
      <c r="AA28" s="14"/>
      <c r="AB28" s="16"/>
      <c r="AC28" s="14"/>
      <c r="AD28" s="16"/>
      <c r="AE28" s="14"/>
      <c r="AF28" s="16"/>
      <c r="AG28" s="14"/>
      <c r="AH28" s="16"/>
      <c r="AI28" s="14"/>
      <c r="AJ28" s="16"/>
      <c r="AK28" s="14"/>
      <c r="AL28" s="16"/>
      <c r="AM28" s="14"/>
      <c r="AN28" s="17">
        <f t="shared" si="0"/>
        <v>0</v>
      </c>
      <c r="AO28" s="27">
        <f t="shared" si="0"/>
        <v>0</v>
      </c>
      <c r="AP28" s="18">
        <f t="shared" si="8"/>
        <v>0</v>
      </c>
      <c r="AQ28" s="17"/>
      <c r="AR28" s="27"/>
      <c r="AS28" s="36" t="e">
        <f t="shared" si="9"/>
        <v>#DIV/0!</v>
      </c>
      <c r="AT28" s="49"/>
      <c r="AU28" s="50"/>
      <c r="AV28" s="36" t="e">
        <f t="shared" si="2"/>
        <v>#DIV/0!</v>
      </c>
      <c r="AW28" s="47"/>
      <c r="AX28" s="47"/>
      <c r="AY28" s="36"/>
      <c r="AZ28" s="47"/>
      <c r="BA28" s="47"/>
      <c r="BB28" s="36" t="e">
        <f t="shared" si="4"/>
        <v>#DIV/0!</v>
      </c>
      <c r="BC28" s="17">
        <f t="shared" si="5"/>
        <v>0</v>
      </c>
      <c r="BD28" s="27">
        <f t="shared" si="6"/>
        <v>0</v>
      </c>
      <c r="BE28" s="18" t="e">
        <f t="shared" si="7"/>
        <v>#DIV/0!</v>
      </c>
    </row>
    <row r="29" spans="1:57" ht="19.5" hidden="1" thickBot="1">
      <c r="A29" s="28">
        <v>23</v>
      </c>
      <c r="B29" s="19" t="s">
        <v>77</v>
      </c>
      <c r="C29" s="19" t="s">
        <v>80</v>
      </c>
      <c r="D29" s="16"/>
      <c r="E29" s="14"/>
      <c r="F29" s="15"/>
      <c r="G29" s="14"/>
      <c r="H29" s="16"/>
      <c r="I29" s="14"/>
      <c r="J29" s="16"/>
      <c r="K29" s="14"/>
      <c r="L29" s="16"/>
      <c r="M29" s="14"/>
      <c r="N29" s="16"/>
      <c r="O29" s="14"/>
      <c r="P29" s="16"/>
      <c r="Q29" s="14"/>
      <c r="R29" s="16"/>
      <c r="S29" s="14"/>
      <c r="T29" s="16"/>
      <c r="U29" s="14"/>
      <c r="V29" s="16"/>
      <c r="W29" s="14"/>
      <c r="X29" s="15"/>
      <c r="Y29" s="14"/>
      <c r="Z29" s="16"/>
      <c r="AA29" s="14"/>
      <c r="AB29" s="16"/>
      <c r="AC29" s="14"/>
      <c r="AD29" s="16"/>
      <c r="AE29" s="14"/>
      <c r="AF29" s="16"/>
      <c r="AG29" s="14"/>
      <c r="AH29" s="16"/>
      <c r="AI29" s="14"/>
      <c r="AJ29" s="16"/>
      <c r="AK29" s="14"/>
      <c r="AL29" s="16"/>
      <c r="AM29" s="14"/>
      <c r="AN29" s="17">
        <f t="shared" si="0"/>
        <v>0</v>
      </c>
      <c r="AO29" s="27">
        <f t="shared" si="0"/>
        <v>0</v>
      </c>
      <c r="AP29" s="18">
        <f t="shared" si="8"/>
        <v>0</v>
      </c>
      <c r="AQ29" s="17"/>
      <c r="AR29" s="27"/>
      <c r="AS29" s="36" t="e">
        <f t="shared" si="9"/>
        <v>#DIV/0!</v>
      </c>
      <c r="AT29" s="49"/>
      <c r="AU29" s="50"/>
      <c r="AV29" s="36" t="e">
        <f t="shared" si="2"/>
        <v>#DIV/0!</v>
      </c>
      <c r="AW29" s="47"/>
      <c r="AX29" s="47"/>
      <c r="AY29" s="36"/>
      <c r="AZ29" s="47"/>
      <c r="BA29" s="47"/>
      <c r="BB29" s="36" t="e">
        <f t="shared" si="4"/>
        <v>#DIV/0!</v>
      </c>
      <c r="BC29" s="17">
        <f t="shared" si="5"/>
        <v>0</v>
      </c>
      <c r="BD29" s="27">
        <f t="shared" si="6"/>
        <v>0</v>
      </c>
      <c r="BE29" s="18" t="e">
        <f t="shared" si="7"/>
        <v>#DIV/0!</v>
      </c>
    </row>
    <row r="30" spans="1:57" ht="19.5" thickBot="1">
      <c r="A30" s="28">
        <v>24</v>
      </c>
      <c r="B30" s="19" t="s">
        <v>81</v>
      </c>
      <c r="C30" s="19" t="s">
        <v>58</v>
      </c>
      <c r="D30" s="16"/>
      <c r="E30" s="14"/>
      <c r="F30" s="15"/>
      <c r="G30" s="14"/>
      <c r="H30" s="16"/>
      <c r="I30" s="14"/>
      <c r="J30" s="16"/>
      <c r="K30" s="14"/>
      <c r="L30" s="16"/>
      <c r="M30" s="14"/>
      <c r="N30" s="16"/>
      <c r="O30" s="14"/>
      <c r="P30" s="16"/>
      <c r="Q30" s="14"/>
      <c r="R30" s="16">
        <v>20</v>
      </c>
      <c r="S30" s="14">
        <v>20</v>
      </c>
      <c r="T30" s="16"/>
      <c r="U30" s="14"/>
      <c r="V30" s="16"/>
      <c r="W30" s="14"/>
      <c r="X30" s="15"/>
      <c r="Y30" s="14"/>
      <c r="Z30" s="16"/>
      <c r="AA30" s="14"/>
      <c r="AB30" s="16"/>
      <c r="AC30" s="14"/>
      <c r="AD30" s="16"/>
      <c r="AE30" s="14"/>
      <c r="AF30" s="16"/>
      <c r="AG30" s="14"/>
      <c r="AH30" s="16"/>
      <c r="AI30" s="14"/>
      <c r="AJ30" s="16"/>
      <c r="AK30" s="14"/>
      <c r="AL30" s="16"/>
      <c r="AM30" s="14"/>
      <c r="AN30" s="17">
        <f t="shared" si="0"/>
        <v>20</v>
      </c>
      <c r="AO30" s="27">
        <f t="shared" si="0"/>
        <v>20</v>
      </c>
      <c r="AP30" s="18">
        <f t="shared" si="8"/>
        <v>100</v>
      </c>
      <c r="AQ30" s="17">
        <v>78</v>
      </c>
      <c r="AR30" s="27">
        <v>78</v>
      </c>
      <c r="AS30" s="36">
        <f t="shared" si="9"/>
        <v>100</v>
      </c>
      <c r="AT30" s="49">
        <v>10</v>
      </c>
      <c r="AU30" s="50">
        <v>10</v>
      </c>
      <c r="AV30" s="36">
        <f t="shared" si="2"/>
        <v>100</v>
      </c>
      <c r="AW30" s="47"/>
      <c r="AX30" s="47"/>
      <c r="AY30" s="36"/>
      <c r="AZ30" s="47"/>
      <c r="BA30" s="47"/>
      <c r="BB30" s="36"/>
      <c r="BC30" s="17">
        <f t="shared" si="5"/>
        <v>108</v>
      </c>
      <c r="BD30" s="27">
        <f t="shared" si="6"/>
        <v>108</v>
      </c>
      <c r="BE30" s="18">
        <f t="shared" si="7"/>
        <v>100</v>
      </c>
    </row>
    <row r="31" spans="1:57" ht="19.5" thickBot="1">
      <c r="A31" s="28">
        <v>25</v>
      </c>
      <c r="B31" s="19" t="s">
        <v>81</v>
      </c>
      <c r="C31" s="19" t="s">
        <v>59</v>
      </c>
      <c r="D31" s="16"/>
      <c r="E31" s="14"/>
      <c r="F31" s="15"/>
      <c r="G31" s="14"/>
      <c r="H31" s="16"/>
      <c r="I31" s="14"/>
      <c r="J31" s="16"/>
      <c r="K31" s="14"/>
      <c r="L31" s="16"/>
      <c r="M31" s="14"/>
      <c r="N31" s="16"/>
      <c r="O31" s="14"/>
      <c r="P31" s="16"/>
      <c r="Q31" s="14"/>
      <c r="R31" s="16"/>
      <c r="S31" s="14"/>
      <c r="T31" s="16"/>
      <c r="U31" s="14"/>
      <c r="V31" s="16"/>
      <c r="W31" s="14"/>
      <c r="X31" s="15"/>
      <c r="Y31" s="14"/>
      <c r="Z31" s="16"/>
      <c r="AA31" s="14"/>
      <c r="AB31" s="15"/>
      <c r="AC31" s="14"/>
      <c r="AD31" s="15"/>
      <c r="AE31" s="14"/>
      <c r="AF31" s="16"/>
      <c r="AG31" s="14"/>
      <c r="AH31" s="16"/>
      <c r="AI31" s="14"/>
      <c r="AJ31" s="16"/>
      <c r="AK31" s="14"/>
      <c r="AL31" s="16">
        <v>28</v>
      </c>
      <c r="AM31" s="14">
        <v>28</v>
      </c>
      <c r="AN31" s="17">
        <f t="shared" si="0"/>
        <v>28</v>
      </c>
      <c r="AO31" s="27">
        <f t="shared" si="0"/>
        <v>28</v>
      </c>
      <c r="AP31" s="18">
        <f t="shared" si="8"/>
        <v>100</v>
      </c>
      <c r="AQ31" s="17"/>
      <c r="AR31" s="27"/>
      <c r="AS31" s="35"/>
      <c r="AT31" s="49"/>
      <c r="AU31" s="50"/>
      <c r="AV31" s="36"/>
      <c r="AW31" s="47"/>
      <c r="AX31" s="47"/>
      <c r="AY31" s="36"/>
      <c r="AZ31" s="47"/>
      <c r="BA31" s="47"/>
      <c r="BB31" s="36"/>
      <c r="BC31" s="17">
        <f t="shared" si="5"/>
        <v>28</v>
      </c>
      <c r="BD31" s="27">
        <f t="shared" si="6"/>
        <v>28</v>
      </c>
      <c r="BE31" s="18">
        <f t="shared" si="7"/>
        <v>100</v>
      </c>
    </row>
    <row r="32" spans="1:57" ht="19.5" thickBot="1">
      <c r="A32" s="28">
        <v>26</v>
      </c>
      <c r="B32" s="19" t="s">
        <v>81</v>
      </c>
      <c r="C32" s="19" t="s">
        <v>60</v>
      </c>
      <c r="D32" s="16"/>
      <c r="E32" s="14"/>
      <c r="F32" s="15"/>
      <c r="G32" s="14"/>
      <c r="H32" s="16"/>
      <c r="I32" s="14"/>
      <c r="J32" s="16"/>
      <c r="K32" s="14"/>
      <c r="L32" s="16"/>
      <c r="M32" s="14"/>
      <c r="N32" s="16"/>
      <c r="O32" s="14"/>
      <c r="P32" s="16"/>
      <c r="Q32" s="14"/>
      <c r="R32" s="16"/>
      <c r="S32" s="14"/>
      <c r="T32" s="16"/>
      <c r="U32" s="14"/>
      <c r="V32" s="16"/>
      <c r="W32" s="14"/>
      <c r="X32" s="15"/>
      <c r="Y32" s="14"/>
      <c r="Z32" s="16"/>
      <c r="AA32" s="14"/>
      <c r="AB32" s="16"/>
      <c r="AC32" s="14"/>
      <c r="AD32" s="16"/>
      <c r="AE32" s="14"/>
      <c r="AF32" s="16"/>
      <c r="AG32" s="14"/>
      <c r="AH32" s="16"/>
      <c r="AI32" s="14"/>
      <c r="AJ32" s="16"/>
      <c r="AK32" s="14"/>
      <c r="AL32" s="16"/>
      <c r="AM32" s="14"/>
      <c r="AN32" s="17">
        <f t="shared" si="0"/>
        <v>0</v>
      </c>
      <c r="AO32" s="27">
        <f t="shared" si="0"/>
        <v>0</v>
      </c>
      <c r="AP32" s="18">
        <f t="shared" si="8"/>
        <v>0</v>
      </c>
      <c r="AQ32" s="17"/>
      <c r="AR32" s="27"/>
      <c r="AS32" s="35"/>
      <c r="AT32" s="49">
        <v>86</v>
      </c>
      <c r="AU32" s="50">
        <v>86</v>
      </c>
      <c r="AV32" s="36">
        <f t="shared" si="2"/>
        <v>100</v>
      </c>
      <c r="AW32" s="47"/>
      <c r="AX32" s="47"/>
      <c r="AY32" s="36"/>
      <c r="AZ32" s="47">
        <v>58</v>
      </c>
      <c r="BA32" s="47">
        <v>46</v>
      </c>
      <c r="BB32" s="36">
        <f t="shared" si="4"/>
        <v>79.3103448275862</v>
      </c>
      <c r="BC32" s="17">
        <f t="shared" si="5"/>
        <v>144</v>
      </c>
      <c r="BD32" s="27">
        <f t="shared" si="6"/>
        <v>132</v>
      </c>
      <c r="BE32" s="18">
        <f t="shared" si="7"/>
        <v>91.66666666666666</v>
      </c>
    </row>
    <row r="33" spans="1:57" ht="19.5" hidden="1" thickBot="1">
      <c r="A33" s="28">
        <v>27</v>
      </c>
      <c r="B33" s="19" t="s">
        <v>81</v>
      </c>
      <c r="C33" s="19" t="s">
        <v>61</v>
      </c>
      <c r="D33" s="16"/>
      <c r="E33" s="14"/>
      <c r="F33" s="15"/>
      <c r="G33" s="14"/>
      <c r="H33" s="16"/>
      <c r="I33" s="14"/>
      <c r="J33" s="16"/>
      <c r="K33" s="14"/>
      <c r="L33" s="16"/>
      <c r="M33" s="14"/>
      <c r="N33" s="16"/>
      <c r="O33" s="14"/>
      <c r="P33" s="16"/>
      <c r="Q33" s="14"/>
      <c r="R33" s="16"/>
      <c r="S33" s="14"/>
      <c r="T33" s="16"/>
      <c r="U33" s="14"/>
      <c r="V33" s="16"/>
      <c r="W33" s="14"/>
      <c r="X33" s="15"/>
      <c r="Y33" s="14"/>
      <c r="Z33" s="16"/>
      <c r="AA33" s="14"/>
      <c r="AB33" s="16"/>
      <c r="AC33" s="14"/>
      <c r="AD33" s="16"/>
      <c r="AE33" s="14"/>
      <c r="AF33" s="16"/>
      <c r="AG33" s="14"/>
      <c r="AH33" s="16"/>
      <c r="AI33" s="14"/>
      <c r="AJ33" s="16"/>
      <c r="AK33" s="14"/>
      <c r="AL33" s="16"/>
      <c r="AM33" s="14"/>
      <c r="AN33" s="17">
        <f t="shared" si="0"/>
        <v>0</v>
      </c>
      <c r="AO33" s="27">
        <f t="shared" si="0"/>
        <v>0</v>
      </c>
      <c r="AP33" s="18">
        <f t="shared" si="8"/>
        <v>0</v>
      </c>
      <c r="AQ33" s="17"/>
      <c r="AR33" s="27"/>
      <c r="AS33" s="35"/>
      <c r="AT33" s="49"/>
      <c r="AU33" s="50"/>
      <c r="AV33" s="36"/>
      <c r="AW33" s="47"/>
      <c r="AX33" s="47"/>
      <c r="AY33" s="36"/>
      <c r="AZ33" s="47"/>
      <c r="BA33" s="47"/>
      <c r="BB33" s="36" t="e">
        <f t="shared" si="4"/>
        <v>#DIV/0!</v>
      </c>
      <c r="BC33" s="17">
        <f t="shared" si="5"/>
        <v>0</v>
      </c>
      <c r="BD33" s="27">
        <f t="shared" si="6"/>
        <v>0</v>
      </c>
      <c r="BE33" s="18" t="e">
        <f t="shared" si="7"/>
        <v>#DIV/0!</v>
      </c>
    </row>
    <row r="34" spans="1:57" ht="19.5" thickBot="1">
      <c r="A34" s="28">
        <v>28</v>
      </c>
      <c r="B34" s="19" t="s">
        <v>81</v>
      </c>
      <c r="C34" s="19" t="s">
        <v>62</v>
      </c>
      <c r="D34" s="16"/>
      <c r="E34" s="14"/>
      <c r="F34" s="15"/>
      <c r="G34" s="14"/>
      <c r="H34" s="16"/>
      <c r="I34" s="14"/>
      <c r="J34" s="16"/>
      <c r="K34" s="14"/>
      <c r="L34" s="16"/>
      <c r="M34" s="14"/>
      <c r="N34" s="15">
        <v>43</v>
      </c>
      <c r="O34" s="14">
        <v>43</v>
      </c>
      <c r="P34" s="16"/>
      <c r="Q34" s="14"/>
      <c r="R34" s="16"/>
      <c r="S34" s="14"/>
      <c r="T34" s="16"/>
      <c r="U34" s="14"/>
      <c r="V34" s="15">
        <v>65</v>
      </c>
      <c r="W34" s="14">
        <v>65</v>
      </c>
      <c r="X34" s="15"/>
      <c r="Y34" s="14"/>
      <c r="Z34" s="16"/>
      <c r="AA34" s="14"/>
      <c r="AB34" s="16"/>
      <c r="AC34" s="14"/>
      <c r="AD34" s="16"/>
      <c r="AE34" s="14"/>
      <c r="AF34" s="16"/>
      <c r="AG34" s="14"/>
      <c r="AH34" s="16"/>
      <c r="AI34" s="14"/>
      <c r="AJ34" s="16"/>
      <c r="AK34" s="14"/>
      <c r="AL34" s="16"/>
      <c r="AM34" s="14"/>
      <c r="AN34" s="17">
        <f t="shared" si="0"/>
        <v>108</v>
      </c>
      <c r="AO34" s="27">
        <f t="shared" si="0"/>
        <v>108</v>
      </c>
      <c r="AP34" s="18">
        <f t="shared" si="8"/>
        <v>100</v>
      </c>
      <c r="AQ34" s="17"/>
      <c r="AR34" s="27"/>
      <c r="AS34" s="35"/>
      <c r="AT34" s="49"/>
      <c r="AU34" s="50"/>
      <c r="AV34" s="36"/>
      <c r="AW34" s="47"/>
      <c r="AX34" s="47"/>
      <c r="AY34" s="36"/>
      <c r="AZ34" s="47"/>
      <c r="BA34" s="47"/>
      <c r="BB34" s="36"/>
      <c r="BC34" s="17">
        <f t="shared" si="5"/>
        <v>108</v>
      </c>
      <c r="BD34" s="27">
        <f t="shared" si="6"/>
        <v>108</v>
      </c>
      <c r="BE34" s="18">
        <f t="shared" si="7"/>
        <v>100</v>
      </c>
    </row>
    <row r="35" spans="1:57" ht="19.5" hidden="1" thickBot="1">
      <c r="A35" s="28">
        <v>29</v>
      </c>
      <c r="B35" s="19" t="s">
        <v>81</v>
      </c>
      <c r="C35" s="19" t="s">
        <v>64</v>
      </c>
      <c r="D35" s="16"/>
      <c r="E35" s="14"/>
      <c r="F35" s="15"/>
      <c r="G35" s="14"/>
      <c r="H35" s="16"/>
      <c r="I35" s="14"/>
      <c r="J35" s="16"/>
      <c r="K35" s="14"/>
      <c r="L35" s="16"/>
      <c r="M35" s="14"/>
      <c r="N35" s="16"/>
      <c r="O35" s="14"/>
      <c r="P35" s="16"/>
      <c r="Q35" s="14"/>
      <c r="R35" s="16"/>
      <c r="S35" s="14"/>
      <c r="T35" s="16"/>
      <c r="U35" s="14"/>
      <c r="V35" s="15"/>
      <c r="W35" s="14"/>
      <c r="X35" s="15"/>
      <c r="Y35" s="14"/>
      <c r="Z35" s="16"/>
      <c r="AA35" s="14"/>
      <c r="AB35" s="16"/>
      <c r="AC35" s="14"/>
      <c r="AD35" s="16"/>
      <c r="AE35" s="14"/>
      <c r="AF35" s="16"/>
      <c r="AG35" s="14"/>
      <c r="AH35" s="16"/>
      <c r="AI35" s="14"/>
      <c r="AJ35" s="16"/>
      <c r="AK35" s="14"/>
      <c r="AL35" s="16"/>
      <c r="AM35" s="14"/>
      <c r="AN35" s="17">
        <f t="shared" si="0"/>
        <v>0</v>
      </c>
      <c r="AO35" s="27">
        <f t="shared" si="0"/>
        <v>0</v>
      </c>
      <c r="AP35" s="18">
        <f t="shared" si="8"/>
        <v>0</v>
      </c>
      <c r="AQ35" s="17"/>
      <c r="AR35" s="27"/>
      <c r="AS35" s="35" t="e">
        <f t="shared" si="9"/>
        <v>#DIV/0!</v>
      </c>
      <c r="AT35" s="49"/>
      <c r="AU35" s="50"/>
      <c r="AV35" s="36" t="e">
        <f t="shared" si="2"/>
        <v>#DIV/0!</v>
      </c>
      <c r="AW35" s="47"/>
      <c r="AX35" s="47"/>
      <c r="AY35" s="36" t="e">
        <f t="shared" si="3"/>
        <v>#DIV/0!</v>
      </c>
      <c r="AZ35" s="47"/>
      <c r="BA35" s="47"/>
      <c r="BB35" s="36" t="e">
        <f t="shared" si="4"/>
        <v>#DIV/0!</v>
      </c>
      <c r="BC35" s="17">
        <f t="shared" si="5"/>
        <v>0</v>
      </c>
      <c r="BD35" s="27">
        <f t="shared" si="6"/>
        <v>0</v>
      </c>
      <c r="BE35" s="18" t="e">
        <f t="shared" si="7"/>
        <v>#DIV/0!</v>
      </c>
    </row>
    <row r="36" spans="1:57" ht="19.5" hidden="1" thickBot="1">
      <c r="A36" s="28">
        <v>30</v>
      </c>
      <c r="B36" s="19" t="s">
        <v>81</v>
      </c>
      <c r="C36" s="19" t="s">
        <v>82</v>
      </c>
      <c r="D36" s="16"/>
      <c r="E36" s="14"/>
      <c r="F36" s="15"/>
      <c r="G36" s="14"/>
      <c r="H36" s="16"/>
      <c r="I36" s="14"/>
      <c r="J36" s="16"/>
      <c r="K36" s="14"/>
      <c r="L36" s="16"/>
      <c r="M36" s="14"/>
      <c r="N36" s="16"/>
      <c r="O36" s="14"/>
      <c r="P36" s="16"/>
      <c r="Q36" s="14"/>
      <c r="R36" s="16"/>
      <c r="S36" s="14"/>
      <c r="T36" s="16"/>
      <c r="U36" s="14"/>
      <c r="V36" s="15"/>
      <c r="W36" s="14"/>
      <c r="X36" s="15"/>
      <c r="Y36" s="14"/>
      <c r="Z36" s="16"/>
      <c r="AA36" s="14"/>
      <c r="AB36" s="16"/>
      <c r="AC36" s="14"/>
      <c r="AD36" s="16"/>
      <c r="AE36" s="14"/>
      <c r="AF36" s="16"/>
      <c r="AG36" s="14"/>
      <c r="AH36" s="16"/>
      <c r="AI36" s="14"/>
      <c r="AJ36" s="16"/>
      <c r="AK36" s="14"/>
      <c r="AL36" s="16"/>
      <c r="AM36" s="14"/>
      <c r="AN36" s="17">
        <f t="shared" si="0"/>
        <v>0</v>
      </c>
      <c r="AO36" s="27">
        <f t="shared" si="0"/>
        <v>0</v>
      </c>
      <c r="AP36" s="18">
        <f t="shared" si="8"/>
        <v>0</v>
      </c>
      <c r="AQ36" s="17"/>
      <c r="AR36" s="27"/>
      <c r="AS36" s="35" t="e">
        <f t="shared" si="9"/>
        <v>#DIV/0!</v>
      </c>
      <c r="AT36" s="49"/>
      <c r="AU36" s="50"/>
      <c r="AV36" s="36" t="e">
        <f t="shared" si="2"/>
        <v>#DIV/0!</v>
      </c>
      <c r="AW36" s="47"/>
      <c r="AX36" s="47"/>
      <c r="AY36" s="36" t="e">
        <f t="shared" si="3"/>
        <v>#DIV/0!</v>
      </c>
      <c r="AZ36" s="47"/>
      <c r="BA36" s="47"/>
      <c r="BB36" s="36" t="e">
        <f t="shared" si="4"/>
        <v>#DIV/0!</v>
      </c>
      <c r="BC36" s="17">
        <f t="shared" si="5"/>
        <v>0</v>
      </c>
      <c r="BD36" s="27">
        <f t="shared" si="6"/>
        <v>0</v>
      </c>
      <c r="BE36" s="18" t="e">
        <f t="shared" si="7"/>
        <v>#DIV/0!</v>
      </c>
    </row>
    <row r="37" spans="1:57" ht="19.5" hidden="1" thickBot="1">
      <c r="A37" s="28">
        <v>31</v>
      </c>
      <c r="B37" s="19" t="s">
        <v>81</v>
      </c>
      <c r="C37" s="19" t="s">
        <v>83</v>
      </c>
      <c r="D37" s="16"/>
      <c r="E37" s="14"/>
      <c r="F37" s="15"/>
      <c r="G37" s="14"/>
      <c r="H37" s="16"/>
      <c r="I37" s="14"/>
      <c r="J37" s="16"/>
      <c r="K37" s="14"/>
      <c r="L37" s="16"/>
      <c r="M37" s="14"/>
      <c r="N37" s="16"/>
      <c r="O37" s="14"/>
      <c r="P37" s="16"/>
      <c r="Q37" s="14"/>
      <c r="R37" s="16"/>
      <c r="S37" s="14"/>
      <c r="T37" s="16"/>
      <c r="U37" s="14"/>
      <c r="V37" s="15"/>
      <c r="W37" s="14"/>
      <c r="X37" s="15"/>
      <c r="Y37" s="14"/>
      <c r="Z37" s="16"/>
      <c r="AA37" s="14"/>
      <c r="AB37" s="16"/>
      <c r="AC37" s="14"/>
      <c r="AD37" s="16"/>
      <c r="AE37" s="14"/>
      <c r="AF37" s="16"/>
      <c r="AG37" s="14"/>
      <c r="AH37" s="16"/>
      <c r="AI37" s="14"/>
      <c r="AJ37" s="16"/>
      <c r="AK37" s="14"/>
      <c r="AL37" s="16"/>
      <c r="AM37" s="14"/>
      <c r="AN37" s="17">
        <f t="shared" si="0"/>
        <v>0</v>
      </c>
      <c r="AO37" s="27">
        <f t="shared" si="0"/>
        <v>0</v>
      </c>
      <c r="AP37" s="18">
        <f t="shared" si="8"/>
        <v>0</v>
      </c>
      <c r="AQ37" s="17"/>
      <c r="AR37" s="27"/>
      <c r="AS37" s="35" t="e">
        <f t="shared" si="9"/>
        <v>#DIV/0!</v>
      </c>
      <c r="AT37" s="49"/>
      <c r="AU37" s="50"/>
      <c r="AV37" s="36" t="e">
        <f t="shared" si="2"/>
        <v>#DIV/0!</v>
      </c>
      <c r="AW37" s="47"/>
      <c r="AX37" s="47"/>
      <c r="AY37" s="36" t="e">
        <f t="shared" si="3"/>
        <v>#DIV/0!</v>
      </c>
      <c r="AZ37" s="47"/>
      <c r="BA37" s="47"/>
      <c r="BB37" s="36" t="e">
        <f t="shared" si="4"/>
        <v>#DIV/0!</v>
      </c>
      <c r="BC37" s="17">
        <f t="shared" si="5"/>
        <v>0</v>
      </c>
      <c r="BD37" s="27">
        <f t="shared" si="6"/>
        <v>0</v>
      </c>
      <c r="BE37" s="18" t="e">
        <f t="shared" si="7"/>
        <v>#DIV/0!</v>
      </c>
    </row>
    <row r="38" spans="1:57" ht="19.5" thickBot="1">
      <c r="A38" s="28">
        <v>32</v>
      </c>
      <c r="B38" s="19" t="s">
        <v>84</v>
      </c>
      <c r="C38" s="19" t="s">
        <v>85</v>
      </c>
      <c r="D38" s="16"/>
      <c r="E38" s="14"/>
      <c r="F38" s="15"/>
      <c r="G38" s="14"/>
      <c r="H38" s="16"/>
      <c r="I38" s="14"/>
      <c r="J38" s="15"/>
      <c r="K38" s="14"/>
      <c r="L38" s="16"/>
      <c r="M38" s="14"/>
      <c r="N38" s="16">
        <v>232</v>
      </c>
      <c r="O38" s="14">
        <v>232</v>
      </c>
      <c r="P38" s="16"/>
      <c r="Q38" s="14"/>
      <c r="R38" s="16">
        <v>20</v>
      </c>
      <c r="S38" s="14">
        <v>20</v>
      </c>
      <c r="T38" s="16"/>
      <c r="U38" s="14"/>
      <c r="V38" s="15"/>
      <c r="W38" s="14"/>
      <c r="X38" s="16">
        <v>100</v>
      </c>
      <c r="Y38" s="14">
        <v>100</v>
      </c>
      <c r="Z38" s="15">
        <v>270</v>
      </c>
      <c r="AA38" s="14">
        <v>270</v>
      </c>
      <c r="AB38" s="16"/>
      <c r="AC38" s="14"/>
      <c r="AD38" s="16"/>
      <c r="AE38" s="14"/>
      <c r="AF38" s="16"/>
      <c r="AG38" s="14"/>
      <c r="AH38" s="16"/>
      <c r="AI38" s="14"/>
      <c r="AJ38" s="15">
        <v>810</v>
      </c>
      <c r="AK38" s="14">
        <v>810</v>
      </c>
      <c r="AL38" s="16"/>
      <c r="AM38" s="14"/>
      <c r="AN38" s="17">
        <f t="shared" si="0"/>
        <v>1432</v>
      </c>
      <c r="AO38" s="27">
        <f t="shared" si="0"/>
        <v>1432</v>
      </c>
      <c r="AP38" s="18">
        <f t="shared" si="8"/>
        <v>100</v>
      </c>
      <c r="AQ38" s="17">
        <v>3014</v>
      </c>
      <c r="AR38" s="27">
        <v>2717</v>
      </c>
      <c r="AS38" s="36">
        <f t="shared" si="9"/>
        <v>90.14598540145985</v>
      </c>
      <c r="AT38" s="49">
        <v>861</v>
      </c>
      <c r="AU38" s="50">
        <v>861</v>
      </c>
      <c r="AV38" s="36">
        <f t="shared" si="2"/>
        <v>100</v>
      </c>
      <c r="AW38" s="47">
        <v>230</v>
      </c>
      <c r="AX38" s="47">
        <v>200</v>
      </c>
      <c r="AY38" s="36">
        <f t="shared" si="3"/>
        <v>86.95652173913044</v>
      </c>
      <c r="AZ38" s="47">
        <v>916</v>
      </c>
      <c r="BA38" s="47">
        <v>873</v>
      </c>
      <c r="BB38" s="36">
        <f t="shared" si="4"/>
        <v>95.3056768558952</v>
      </c>
      <c r="BC38" s="17">
        <f t="shared" si="5"/>
        <v>6453</v>
      </c>
      <c r="BD38" s="27">
        <f t="shared" si="6"/>
        <v>6083</v>
      </c>
      <c r="BE38" s="18">
        <f t="shared" si="7"/>
        <v>94.26623275995661</v>
      </c>
    </row>
    <row r="39" spans="1:57" ht="19.5" thickBot="1">
      <c r="A39" s="28">
        <v>33</v>
      </c>
      <c r="B39" s="19" t="s">
        <v>86</v>
      </c>
      <c r="C39" s="19" t="s">
        <v>87</v>
      </c>
      <c r="D39" s="16"/>
      <c r="E39" s="14"/>
      <c r="F39" s="15"/>
      <c r="G39" s="14"/>
      <c r="H39" s="16">
        <v>60</v>
      </c>
      <c r="I39" s="14"/>
      <c r="J39" s="16"/>
      <c r="K39" s="14"/>
      <c r="L39" s="16"/>
      <c r="M39" s="14"/>
      <c r="N39" s="16">
        <v>12</v>
      </c>
      <c r="O39" s="14">
        <v>12</v>
      </c>
      <c r="P39" s="16"/>
      <c r="Q39" s="14"/>
      <c r="R39" s="16"/>
      <c r="S39" s="14"/>
      <c r="T39" s="16"/>
      <c r="U39" s="14"/>
      <c r="V39" s="16"/>
      <c r="W39" s="14"/>
      <c r="X39" s="16"/>
      <c r="Y39" s="14"/>
      <c r="Z39" s="16"/>
      <c r="AA39" s="14"/>
      <c r="AB39" s="16">
        <v>300</v>
      </c>
      <c r="AC39" s="14">
        <v>200</v>
      </c>
      <c r="AD39" s="16"/>
      <c r="AE39" s="14"/>
      <c r="AF39" s="16"/>
      <c r="AG39" s="14"/>
      <c r="AH39" s="15"/>
      <c r="AI39" s="14"/>
      <c r="AJ39" s="16">
        <v>150</v>
      </c>
      <c r="AK39" s="14">
        <v>80</v>
      </c>
      <c r="AL39" s="16"/>
      <c r="AM39" s="14"/>
      <c r="AN39" s="17">
        <f t="shared" si="0"/>
        <v>522</v>
      </c>
      <c r="AO39" s="27">
        <f t="shared" si="0"/>
        <v>292</v>
      </c>
      <c r="AP39" s="18">
        <f t="shared" si="8"/>
        <v>55.938697318007655</v>
      </c>
      <c r="AQ39" s="17">
        <v>496</v>
      </c>
      <c r="AR39" s="27">
        <v>100</v>
      </c>
      <c r="AS39" s="36">
        <f t="shared" si="9"/>
        <v>20.161290322580644</v>
      </c>
      <c r="AT39" s="49">
        <v>60</v>
      </c>
      <c r="AU39" s="50"/>
      <c r="AV39" s="36">
        <f t="shared" si="2"/>
        <v>0</v>
      </c>
      <c r="AW39" s="47">
        <v>66</v>
      </c>
      <c r="AX39" s="47"/>
      <c r="AY39" s="36">
        <f t="shared" si="3"/>
        <v>0</v>
      </c>
      <c r="AZ39" s="47">
        <v>71</v>
      </c>
      <c r="BA39" s="47">
        <v>11</v>
      </c>
      <c r="BB39" s="36">
        <f t="shared" si="4"/>
        <v>15.492957746478872</v>
      </c>
      <c r="BC39" s="17">
        <f t="shared" si="5"/>
        <v>1215</v>
      </c>
      <c r="BD39" s="27">
        <f t="shared" si="6"/>
        <v>403</v>
      </c>
      <c r="BE39" s="18">
        <f t="shared" si="7"/>
        <v>33.168724279835395</v>
      </c>
    </row>
    <row r="40" spans="1:57" ht="19.5" hidden="1" thickBot="1">
      <c r="A40" s="28">
        <v>34</v>
      </c>
      <c r="B40" s="19" t="s">
        <v>86</v>
      </c>
      <c r="C40" s="19" t="s">
        <v>88</v>
      </c>
      <c r="D40" s="16"/>
      <c r="E40" s="14"/>
      <c r="F40" s="15"/>
      <c r="G40" s="14"/>
      <c r="H40" s="16"/>
      <c r="I40" s="14"/>
      <c r="J40" s="16"/>
      <c r="K40" s="14"/>
      <c r="L40" s="16"/>
      <c r="M40" s="14"/>
      <c r="N40" s="16"/>
      <c r="O40" s="14"/>
      <c r="P40" s="16"/>
      <c r="Q40" s="14"/>
      <c r="R40" s="16"/>
      <c r="S40" s="14"/>
      <c r="T40" s="16"/>
      <c r="U40" s="14"/>
      <c r="V40" s="16"/>
      <c r="W40" s="14"/>
      <c r="X40" s="15"/>
      <c r="Y40" s="14"/>
      <c r="Z40" s="16"/>
      <c r="AA40" s="14"/>
      <c r="AB40" s="16"/>
      <c r="AC40" s="14"/>
      <c r="AD40" s="16"/>
      <c r="AE40" s="14"/>
      <c r="AF40" s="16"/>
      <c r="AG40" s="14"/>
      <c r="AH40" s="16"/>
      <c r="AI40" s="14"/>
      <c r="AJ40" s="16"/>
      <c r="AK40" s="14"/>
      <c r="AL40" s="16"/>
      <c r="AM40" s="14"/>
      <c r="AN40" s="17">
        <f t="shared" si="0"/>
        <v>0</v>
      </c>
      <c r="AO40" s="27">
        <f t="shared" si="0"/>
        <v>0</v>
      </c>
      <c r="AP40" s="18">
        <f t="shared" si="8"/>
        <v>0</v>
      </c>
      <c r="AQ40" s="17"/>
      <c r="AR40" s="27"/>
      <c r="AS40" s="35" t="e">
        <f t="shared" si="9"/>
        <v>#DIV/0!</v>
      </c>
      <c r="AT40" s="49"/>
      <c r="AU40" s="50"/>
      <c r="AV40" s="36" t="e">
        <f t="shared" si="2"/>
        <v>#DIV/0!</v>
      </c>
      <c r="AW40" s="47"/>
      <c r="AX40" s="47"/>
      <c r="AY40" s="36" t="e">
        <f t="shared" si="3"/>
        <v>#DIV/0!</v>
      </c>
      <c r="AZ40" s="47"/>
      <c r="BA40" s="47"/>
      <c r="BB40" s="36" t="e">
        <f t="shared" si="4"/>
        <v>#DIV/0!</v>
      </c>
      <c r="BC40" s="17">
        <f t="shared" si="5"/>
        <v>0</v>
      </c>
      <c r="BD40" s="27">
        <f t="shared" si="6"/>
        <v>0</v>
      </c>
      <c r="BE40" s="18" t="e">
        <f t="shared" si="7"/>
        <v>#DIV/0!</v>
      </c>
    </row>
    <row r="41" spans="1:57" ht="19.5" thickBot="1">
      <c r="A41" s="28">
        <v>35</v>
      </c>
      <c r="B41" s="19" t="s">
        <v>86</v>
      </c>
      <c r="C41" s="19" t="s">
        <v>83</v>
      </c>
      <c r="D41" s="16"/>
      <c r="E41" s="14"/>
      <c r="F41" s="15"/>
      <c r="G41" s="14"/>
      <c r="H41" s="16"/>
      <c r="I41" s="14"/>
      <c r="J41" s="16"/>
      <c r="K41" s="14"/>
      <c r="L41" s="16"/>
      <c r="M41" s="14"/>
      <c r="N41" s="16"/>
      <c r="O41" s="14"/>
      <c r="P41" s="16"/>
      <c r="Q41" s="14"/>
      <c r="R41" s="16"/>
      <c r="S41" s="14"/>
      <c r="T41" s="16"/>
      <c r="U41" s="14"/>
      <c r="V41" s="15"/>
      <c r="W41" s="14"/>
      <c r="X41" s="15">
        <v>40</v>
      </c>
      <c r="Y41" s="14">
        <v>40</v>
      </c>
      <c r="Z41" s="16"/>
      <c r="AA41" s="14"/>
      <c r="AB41" s="16"/>
      <c r="AC41" s="14"/>
      <c r="AD41" s="16"/>
      <c r="AE41" s="14"/>
      <c r="AF41" s="16"/>
      <c r="AG41" s="14"/>
      <c r="AH41" s="16"/>
      <c r="AI41" s="14"/>
      <c r="AJ41" s="16"/>
      <c r="AK41" s="14"/>
      <c r="AL41" s="16"/>
      <c r="AM41" s="14"/>
      <c r="AN41" s="17">
        <f t="shared" si="0"/>
        <v>40</v>
      </c>
      <c r="AO41" s="27">
        <f t="shared" si="0"/>
        <v>40</v>
      </c>
      <c r="AP41" s="18">
        <f t="shared" si="8"/>
        <v>100</v>
      </c>
      <c r="AQ41" s="17">
        <v>160</v>
      </c>
      <c r="AR41" s="27"/>
      <c r="AS41" s="35"/>
      <c r="AT41" s="49"/>
      <c r="AU41" s="50"/>
      <c r="AV41" s="36"/>
      <c r="AW41" s="47">
        <v>50</v>
      </c>
      <c r="AX41" s="47">
        <v>50</v>
      </c>
      <c r="AY41" s="36">
        <f t="shared" si="3"/>
        <v>100</v>
      </c>
      <c r="AZ41" s="47">
        <v>100</v>
      </c>
      <c r="BA41" s="47"/>
      <c r="BB41" s="36">
        <f t="shared" si="4"/>
        <v>0</v>
      </c>
      <c r="BC41" s="17">
        <f t="shared" si="5"/>
        <v>350</v>
      </c>
      <c r="BD41" s="27">
        <f t="shared" si="6"/>
        <v>90</v>
      </c>
      <c r="BE41" s="18">
        <f t="shared" si="7"/>
        <v>25.71428571428571</v>
      </c>
    </row>
    <row r="42" spans="1:57" ht="19.5" hidden="1" thickBot="1">
      <c r="A42" s="28">
        <v>36</v>
      </c>
      <c r="B42" s="19" t="s">
        <v>89</v>
      </c>
      <c r="C42" s="19" t="s">
        <v>58</v>
      </c>
      <c r="D42" s="16"/>
      <c r="E42" s="14"/>
      <c r="F42" s="15"/>
      <c r="G42" s="14"/>
      <c r="H42" s="16"/>
      <c r="I42" s="14"/>
      <c r="J42" s="16"/>
      <c r="K42" s="14"/>
      <c r="L42" s="16"/>
      <c r="M42" s="14"/>
      <c r="N42" s="16"/>
      <c r="O42" s="14"/>
      <c r="P42" s="16"/>
      <c r="Q42" s="14"/>
      <c r="R42" s="16"/>
      <c r="S42" s="14"/>
      <c r="T42" s="16"/>
      <c r="U42" s="14"/>
      <c r="V42" s="16"/>
      <c r="W42" s="14"/>
      <c r="X42" s="15"/>
      <c r="Y42" s="14"/>
      <c r="Z42" s="16"/>
      <c r="AA42" s="14"/>
      <c r="AB42" s="16"/>
      <c r="AC42" s="14"/>
      <c r="AD42" s="16"/>
      <c r="AE42" s="14"/>
      <c r="AF42" s="16"/>
      <c r="AG42" s="14"/>
      <c r="AH42" s="16"/>
      <c r="AI42" s="14"/>
      <c r="AJ42" s="16"/>
      <c r="AK42" s="14"/>
      <c r="AL42" s="16"/>
      <c r="AM42" s="14"/>
      <c r="AN42" s="17">
        <f t="shared" si="0"/>
        <v>0</v>
      </c>
      <c r="AO42" s="27">
        <f t="shared" si="0"/>
        <v>0</v>
      </c>
      <c r="AP42" s="18">
        <f t="shared" si="8"/>
        <v>0</v>
      </c>
      <c r="AQ42" s="17"/>
      <c r="AR42" s="27"/>
      <c r="AS42" s="35"/>
      <c r="AT42" s="49"/>
      <c r="AU42" s="50"/>
      <c r="AV42" s="36" t="e">
        <f t="shared" si="2"/>
        <v>#DIV/0!</v>
      </c>
      <c r="AW42" s="47"/>
      <c r="AX42" s="47"/>
      <c r="AY42" s="36" t="e">
        <f t="shared" si="3"/>
        <v>#DIV/0!</v>
      </c>
      <c r="AZ42" s="47"/>
      <c r="BA42" s="47"/>
      <c r="BB42" s="36" t="e">
        <f t="shared" si="4"/>
        <v>#DIV/0!</v>
      </c>
      <c r="BC42" s="17">
        <f t="shared" si="5"/>
        <v>0</v>
      </c>
      <c r="BD42" s="27">
        <f t="shared" si="6"/>
        <v>0</v>
      </c>
      <c r="BE42" s="18" t="e">
        <f t="shared" si="7"/>
        <v>#DIV/0!</v>
      </c>
    </row>
    <row r="43" spans="1:57" ht="19.5" thickBot="1">
      <c r="A43" s="28">
        <v>37</v>
      </c>
      <c r="B43" s="19" t="s">
        <v>90</v>
      </c>
      <c r="C43" s="19" t="s">
        <v>85</v>
      </c>
      <c r="D43" s="16"/>
      <c r="E43" s="14"/>
      <c r="F43" s="16"/>
      <c r="G43" s="14"/>
      <c r="H43" s="16"/>
      <c r="I43" s="14"/>
      <c r="J43" s="16"/>
      <c r="K43" s="14"/>
      <c r="L43" s="16"/>
      <c r="M43" s="14"/>
      <c r="N43" s="16"/>
      <c r="O43" s="14"/>
      <c r="P43" s="16"/>
      <c r="Q43" s="14"/>
      <c r="R43" s="16"/>
      <c r="S43" s="14"/>
      <c r="T43" s="16"/>
      <c r="U43" s="14"/>
      <c r="V43" s="16"/>
      <c r="W43" s="14"/>
      <c r="X43" s="16"/>
      <c r="Y43" s="14"/>
      <c r="Z43" s="15"/>
      <c r="AA43" s="14"/>
      <c r="AB43" s="16"/>
      <c r="AC43" s="14"/>
      <c r="AD43" s="16"/>
      <c r="AE43" s="14"/>
      <c r="AF43" s="16"/>
      <c r="AG43" s="14"/>
      <c r="AH43" s="16"/>
      <c r="AI43" s="14"/>
      <c r="AJ43" s="16"/>
      <c r="AK43" s="14"/>
      <c r="AL43" s="16"/>
      <c r="AM43" s="14"/>
      <c r="AN43" s="17">
        <f t="shared" si="0"/>
        <v>0</v>
      </c>
      <c r="AO43" s="27">
        <f t="shared" si="0"/>
        <v>0</v>
      </c>
      <c r="AP43" s="18">
        <f t="shared" si="8"/>
        <v>0</v>
      </c>
      <c r="AQ43" s="17">
        <v>6160</v>
      </c>
      <c r="AR43" s="27">
        <v>5200</v>
      </c>
      <c r="AS43" s="36">
        <f t="shared" si="9"/>
        <v>84.4155844155844</v>
      </c>
      <c r="AT43" s="49"/>
      <c r="AU43" s="50"/>
      <c r="AV43" s="36"/>
      <c r="AW43" s="47">
        <v>170</v>
      </c>
      <c r="AX43" s="47">
        <v>150</v>
      </c>
      <c r="AY43" s="36">
        <f t="shared" si="3"/>
        <v>88.23529411764706</v>
      </c>
      <c r="AZ43" s="47">
        <v>90</v>
      </c>
      <c r="BA43" s="47">
        <v>40</v>
      </c>
      <c r="BB43" s="36">
        <f t="shared" si="4"/>
        <v>44.44444444444444</v>
      </c>
      <c r="BC43" s="17">
        <f t="shared" si="5"/>
        <v>6420</v>
      </c>
      <c r="BD43" s="27">
        <f t="shared" si="6"/>
        <v>5390</v>
      </c>
      <c r="BE43" s="18">
        <f t="shared" si="7"/>
        <v>83.95638629283489</v>
      </c>
    </row>
    <row r="44" spans="1:57" ht="19.5" thickBot="1">
      <c r="A44" s="28">
        <v>38</v>
      </c>
      <c r="B44" s="19" t="s">
        <v>90</v>
      </c>
      <c r="C44" s="19" t="s">
        <v>91</v>
      </c>
      <c r="D44" s="16"/>
      <c r="E44" s="14"/>
      <c r="F44" s="16"/>
      <c r="G44" s="14"/>
      <c r="H44" s="16"/>
      <c r="I44" s="14"/>
      <c r="J44" s="16"/>
      <c r="K44" s="14"/>
      <c r="L44" s="16"/>
      <c r="M44" s="14"/>
      <c r="N44" s="15"/>
      <c r="O44" s="14"/>
      <c r="P44" s="16"/>
      <c r="Q44" s="14"/>
      <c r="R44" s="16"/>
      <c r="S44" s="14"/>
      <c r="T44" s="16"/>
      <c r="U44" s="14"/>
      <c r="V44" s="15"/>
      <c r="W44" s="14"/>
      <c r="X44" s="16"/>
      <c r="Y44" s="14"/>
      <c r="Z44" s="15"/>
      <c r="AA44" s="14"/>
      <c r="AB44" s="15"/>
      <c r="AC44" s="14"/>
      <c r="AD44" s="16"/>
      <c r="AE44" s="14"/>
      <c r="AF44" s="16"/>
      <c r="AG44" s="14"/>
      <c r="AH44" s="16"/>
      <c r="AI44" s="14"/>
      <c r="AJ44" s="16"/>
      <c r="AK44" s="14"/>
      <c r="AL44" s="16"/>
      <c r="AM44" s="14"/>
      <c r="AN44" s="17">
        <f t="shared" si="0"/>
        <v>0</v>
      </c>
      <c r="AO44" s="27">
        <f t="shared" si="0"/>
        <v>0</v>
      </c>
      <c r="AP44" s="18">
        <f t="shared" si="8"/>
        <v>0</v>
      </c>
      <c r="AQ44" s="17">
        <v>12192</v>
      </c>
      <c r="AR44" s="27">
        <v>8922</v>
      </c>
      <c r="AS44" s="36">
        <f t="shared" si="9"/>
        <v>73.17913385826772</v>
      </c>
      <c r="AT44" s="49">
        <v>40</v>
      </c>
      <c r="AU44" s="50">
        <v>40</v>
      </c>
      <c r="AV44" s="36">
        <f t="shared" si="2"/>
        <v>100</v>
      </c>
      <c r="AW44" s="47">
        <v>875</v>
      </c>
      <c r="AX44" s="47">
        <v>200</v>
      </c>
      <c r="AY44" s="36">
        <f t="shared" si="3"/>
        <v>22.857142857142858</v>
      </c>
      <c r="AZ44" s="47"/>
      <c r="BA44" s="47"/>
      <c r="BB44" s="36"/>
      <c r="BC44" s="17">
        <f t="shared" si="5"/>
        <v>13107</v>
      </c>
      <c r="BD44" s="27">
        <f t="shared" si="6"/>
        <v>9162</v>
      </c>
      <c r="BE44" s="18">
        <f t="shared" si="7"/>
        <v>69.9015793087663</v>
      </c>
    </row>
    <row r="45" spans="1:57" ht="19.5" hidden="1" thickBot="1">
      <c r="A45" s="28">
        <v>39</v>
      </c>
      <c r="B45" s="19" t="s">
        <v>90</v>
      </c>
      <c r="C45" s="19" t="s">
        <v>88</v>
      </c>
      <c r="D45" s="16"/>
      <c r="E45" s="14"/>
      <c r="F45" s="15"/>
      <c r="G45" s="14"/>
      <c r="H45" s="16"/>
      <c r="I45" s="14"/>
      <c r="J45" s="16"/>
      <c r="K45" s="14"/>
      <c r="L45" s="16"/>
      <c r="M45" s="14"/>
      <c r="N45" s="16"/>
      <c r="O45" s="14"/>
      <c r="P45" s="16"/>
      <c r="Q45" s="14"/>
      <c r="R45" s="16"/>
      <c r="S45" s="14"/>
      <c r="T45" s="16"/>
      <c r="U45" s="14"/>
      <c r="V45" s="16"/>
      <c r="W45" s="14"/>
      <c r="X45" s="15"/>
      <c r="Y45" s="14"/>
      <c r="Z45" s="16"/>
      <c r="AA45" s="14"/>
      <c r="AB45" s="16"/>
      <c r="AC45" s="14"/>
      <c r="AD45" s="16"/>
      <c r="AE45" s="14"/>
      <c r="AF45" s="16"/>
      <c r="AG45" s="14"/>
      <c r="AH45" s="16"/>
      <c r="AI45" s="14"/>
      <c r="AJ45" s="16"/>
      <c r="AK45" s="14"/>
      <c r="AL45" s="16"/>
      <c r="AM45" s="14"/>
      <c r="AN45" s="17">
        <f t="shared" si="0"/>
        <v>0</v>
      </c>
      <c r="AO45" s="27">
        <f t="shared" si="0"/>
        <v>0</v>
      </c>
      <c r="AP45" s="18">
        <f t="shared" si="8"/>
        <v>0</v>
      </c>
      <c r="AQ45" s="17"/>
      <c r="AR45" s="27"/>
      <c r="AS45" s="36"/>
      <c r="AT45" s="49"/>
      <c r="AU45" s="50"/>
      <c r="AV45" s="36" t="e">
        <f t="shared" si="2"/>
        <v>#DIV/0!</v>
      </c>
      <c r="AW45" s="47"/>
      <c r="AX45" s="47"/>
      <c r="AY45" s="36" t="e">
        <f t="shared" si="3"/>
        <v>#DIV/0!</v>
      </c>
      <c r="AZ45" s="47"/>
      <c r="BA45" s="47"/>
      <c r="BB45" s="36" t="e">
        <f t="shared" si="4"/>
        <v>#DIV/0!</v>
      </c>
      <c r="BC45" s="17">
        <f t="shared" si="5"/>
        <v>0</v>
      </c>
      <c r="BD45" s="27">
        <f t="shared" si="6"/>
        <v>0</v>
      </c>
      <c r="BE45" s="18" t="e">
        <f t="shared" si="7"/>
        <v>#DIV/0!</v>
      </c>
    </row>
    <row r="46" spans="1:57" ht="19.5" thickBot="1">
      <c r="A46" s="28">
        <v>40</v>
      </c>
      <c r="B46" s="19" t="s">
        <v>90</v>
      </c>
      <c r="C46" s="19" t="s">
        <v>92</v>
      </c>
      <c r="D46" s="16"/>
      <c r="E46" s="14"/>
      <c r="F46" s="15"/>
      <c r="G46" s="14"/>
      <c r="H46" s="16"/>
      <c r="I46" s="14"/>
      <c r="J46" s="16"/>
      <c r="K46" s="14"/>
      <c r="L46" s="16"/>
      <c r="M46" s="14"/>
      <c r="N46" s="16"/>
      <c r="O46" s="14"/>
      <c r="P46" s="16"/>
      <c r="Q46" s="14"/>
      <c r="R46" s="16"/>
      <c r="S46" s="14"/>
      <c r="T46" s="16"/>
      <c r="U46" s="14"/>
      <c r="V46" s="16"/>
      <c r="W46" s="14"/>
      <c r="X46" s="16">
        <v>100</v>
      </c>
      <c r="Y46" s="14">
        <v>100</v>
      </c>
      <c r="Z46" s="16"/>
      <c r="AA46" s="14"/>
      <c r="AB46" s="16"/>
      <c r="AC46" s="14"/>
      <c r="AD46" s="16"/>
      <c r="AE46" s="14"/>
      <c r="AF46" s="16"/>
      <c r="AG46" s="14"/>
      <c r="AH46" s="16"/>
      <c r="AI46" s="14"/>
      <c r="AJ46" s="16"/>
      <c r="AK46" s="14"/>
      <c r="AL46" s="16"/>
      <c r="AM46" s="14"/>
      <c r="AN46" s="17">
        <f t="shared" si="0"/>
        <v>100</v>
      </c>
      <c r="AO46" s="27">
        <f t="shared" si="0"/>
        <v>100</v>
      </c>
      <c r="AP46" s="18">
        <f t="shared" si="8"/>
        <v>100</v>
      </c>
      <c r="AQ46" s="17">
        <v>3519</v>
      </c>
      <c r="AR46" s="27">
        <v>2339</v>
      </c>
      <c r="AS46" s="36">
        <f t="shared" si="9"/>
        <v>66.46774651889741</v>
      </c>
      <c r="AT46" s="49"/>
      <c r="AU46" s="50"/>
      <c r="AV46" s="36"/>
      <c r="AW46" s="47">
        <v>5</v>
      </c>
      <c r="AX46" s="47">
        <v>5</v>
      </c>
      <c r="AY46" s="36">
        <f t="shared" si="3"/>
        <v>100</v>
      </c>
      <c r="AZ46" s="47"/>
      <c r="BA46" s="47"/>
      <c r="BB46" s="36"/>
      <c r="BC46" s="17">
        <f t="shared" si="5"/>
        <v>3624</v>
      </c>
      <c r="BD46" s="27">
        <f t="shared" si="6"/>
        <v>2444</v>
      </c>
      <c r="BE46" s="18">
        <f t="shared" si="7"/>
        <v>67.439293598234</v>
      </c>
    </row>
    <row r="47" spans="1:57" ht="19.5" thickBot="1">
      <c r="A47" s="28">
        <v>41</v>
      </c>
      <c r="B47" s="19" t="s">
        <v>93</v>
      </c>
      <c r="C47" s="19" t="s">
        <v>94</v>
      </c>
      <c r="D47" s="16"/>
      <c r="E47" s="14"/>
      <c r="F47" s="16">
        <v>300</v>
      </c>
      <c r="G47" s="14">
        <v>300</v>
      </c>
      <c r="H47" s="16"/>
      <c r="I47" s="14"/>
      <c r="J47" s="16"/>
      <c r="K47" s="14"/>
      <c r="L47" s="15">
        <v>1056</v>
      </c>
      <c r="M47" s="14">
        <v>208</v>
      </c>
      <c r="N47" s="16"/>
      <c r="O47" s="14"/>
      <c r="P47" s="16"/>
      <c r="Q47" s="14"/>
      <c r="R47" s="16">
        <v>20</v>
      </c>
      <c r="S47" s="14">
        <v>20</v>
      </c>
      <c r="T47" s="16"/>
      <c r="U47" s="14"/>
      <c r="V47" s="16"/>
      <c r="W47" s="14"/>
      <c r="X47" s="15">
        <v>100</v>
      </c>
      <c r="Y47" s="14">
        <v>100</v>
      </c>
      <c r="Z47" s="16">
        <v>300</v>
      </c>
      <c r="AA47" s="14">
        <v>300</v>
      </c>
      <c r="AB47" s="15">
        <v>1500</v>
      </c>
      <c r="AC47" s="14">
        <v>1500</v>
      </c>
      <c r="AD47" s="15"/>
      <c r="AE47" s="14"/>
      <c r="AF47" s="16"/>
      <c r="AG47" s="14"/>
      <c r="AH47" s="16"/>
      <c r="AI47" s="14"/>
      <c r="AJ47" s="15">
        <v>700</v>
      </c>
      <c r="AK47" s="14">
        <v>700</v>
      </c>
      <c r="AL47" s="15">
        <v>300</v>
      </c>
      <c r="AM47" s="14">
        <v>300</v>
      </c>
      <c r="AN47" s="17">
        <f t="shared" si="0"/>
        <v>4276</v>
      </c>
      <c r="AO47" s="27">
        <f t="shared" si="0"/>
        <v>3428</v>
      </c>
      <c r="AP47" s="18">
        <f t="shared" si="8"/>
        <v>80.16838166510757</v>
      </c>
      <c r="AQ47" s="17"/>
      <c r="AR47" s="27"/>
      <c r="AS47" s="35"/>
      <c r="AT47" s="49">
        <v>1543</v>
      </c>
      <c r="AU47" s="50">
        <v>1543</v>
      </c>
      <c r="AV47" s="36">
        <f t="shared" si="2"/>
        <v>100</v>
      </c>
      <c r="AW47" s="47"/>
      <c r="AX47" s="47"/>
      <c r="AY47" s="36"/>
      <c r="AZ47" s="47">
        <v>1069</v>
      </c>
      <c r="BA47" s="47">
        <v>1069</v>
      </c>
      <c r="BB47" s="36">
        <f t="shared" si="4"/>
        <v>100</v>
      </c>
      <c r="BC47" s="17">
        <f t="shared" si="5"/>
        <v>6888</v>
      </c>
      <c r="BD47" s="27">
        <f t="shared" si="6"/>
        <v>6040</v>
      </c>
      <c r="BE47" s="18">
        <f t="shared" si="7"/>
        <v>87.68873403019745</v>
      </c>
    </row>
    <row r="48" spans="1:57" ht="19.5" thickBot="1">
      <c r="A48" s="28">
        <v>42</v>
      </c>
      <c r="B48" s="19" t="s">
        <v>93</v>
      </c>
      <c r="C48" s="19" t="s">
        <v>91</v>
      </c>
      <c r="D48" s="16">
        <v>400</v>
      </c>
      <c r="E48" s="14">
        <v>400</v>
      </c>
      <c r="F48" s="15"/>
      <c r="G48" s="14"/>
      <c r="H48" s="15">
        <v>340</v>
      </c>
      <c r="I48" s="14">
        <v>200</v>
      </c>
      <c r="J48" s="16"/>
      <c r="K48" s="14"/>
      <c r="L48" s="15">
        <v>1085</v>
      </c>
      <c r="M48" s="14">
        <v>730</v>
      </c>
      <c r="N48" s="16"/>
      <c r="O48" s="14"/>
      <c r="P48" s="15">
        <v>600</v>
      </c>
      <c r="Q48" s="14">
        <v>200</v>
      </c>
      <c r="R48" s="16">
        <v>53</v>
      </c>
      <c r="S48" s="14">
        <v>45</v>
      </c>
      <c r="T48" s="16">
        <v>20</v>
      </c>
      <c r="U48" s="14">
        <v>20</v>
      </c>
      <c r="V48" s="16">
        <v>150</v>
      </c>
      <c r="W48" s="14">
        <v>130</v>
      </c>
      <c r="X48" s="15">
        <v>40</v>
      </c>
      <c r="Y48" s="14"/>
      <c r="Z48" s="16">
        <v>588</v>
      </c>
      <c r="AA48" s="14">
        <v>408</v>
      </c>
      <c r="AB48" s="16">
        <v>220</v>
      </c>
      <c r="AC48" s="14">
        <v>210</v>
      </c>
      <c r="AD48" s="16"/>
      <c r="AE48" s="14"/>
      <c r="AF48" s="16"/>
      <c r="AG48" s="14"/>
      <c r="AH48" s="15"/>
      <c r="AI48" s="14"/>
      <c r="AJ48" s="16">
        <v>650</v>
      </c>
      <c r="AK48" s="14">
        <v>650</v>
      </c>
      <c r="AL48" s="16"/>
      <c r="AM48" s="14"/>
      <c r="AN48" s="17">
        <f t="shared" si="0"/>
        <v>4146</v>
      </c>
      <c r="AO48" s="27">
        <f t="shared" si="0"/>
        <v>2993</v>
      </c>
      <c r="AP48" s="18">
        <f t="shared" si="8"/>
        <v>72.19006271104679</v>
      </c>
      <c r="AQ48" s="17"/>
      <c r="AR48" s="27"/>
      <c r="AS48" s="35"/>
      <c r="AT48" s="49">
        <v>1719</v>
      </c>
      <c r="AU48" s="50">
        <v>1269</v>
      </c>
      <c r="AV48" s="36">
        <f t="shared" si="2"/>
        <v>73.82198952879581</v>
      </c>
      <c r="AW48" s="47"/>
      <c r="AX48" s="47"/>
      <c r="AY48" s="36"/>
      <c r="AZ48" s="47">
        <v>424</v>
      </c>
      <c r="BA48" s="47">
        <v>274</v>
      </c>
      <c r="BB48" s="36">
        <f t="shared" si="4"/>
        <v>64.62264150943396</v>
      </c>
      <c r="BC48" s="17">
        <f t="shared" si="5"/>
        <v>6289</v>
      </c>
      <c r="BD48" s="27">
        <f t="shared" si="6"/>
        <v>4536</v>
      </c>
      <c r="BE48" s="18">
        <f t="shared" si="7"/>
        <v>72.12593417077436</v>
      </c>
    </row>
    <row r="49" spans="1:57" ht="19.5" thickBot="1">
      <c r="A49" s="28">
        <v>43</v>
      </c>
      <c r="B49" s="19" t="s">
        <v>93</v>
      </c>
      <c r="C49" s="19" t="s">
        <v>83</v>
      </c>
      <c r="D49" s="16"/>
      <c r="E49" s="14"/>
      <c r="F49" s="15"/>
      <c r="G49" s="14"/>
      <c r="H49" s="16"/>
      <c r="I49" s="14"/>
      <c r="J49" s="16"/>
      <c r="K49" s="14"/>
      <c r="L49" s="16"/>
      <c r="M49" s="14"/>
      <c r="N49" s="16"/>
      <c r="O49" s="14"/>
      <c r="P49" s="15"/>
      <c r="Q49" s="14"/>
      <c r="R49" s="16">
        <v>20</v>
      </c>
      <c r="S49" s="14">
        <v>10</v>
      </c>
      <c r="T49" s="16"/>
      <c r="U49" s="14"/>
      <c r="V49" s="16"/>
      <c r="W49" s="14"/>
      <c r="X49" s="15">
        <v>50</v>
      </c>
      <c r="Y49" s="14">
        <v>50</v>
      </c>
      <c r="Z49" s="16"/>
      <c r="AA49" s="14"/>
      <c r="AB49" s="16"/>
      <c r="AC49" s="14"/>
      <c r="AD49" s="16"/>
      <c r="AE49" s="14"/>
      <c r="AF49" s="16"/>
      <c r="AG49" s="14"/>
      <c r="AH49" s="16"/>
      <c r="AI49" s="14"/>
      <c r="AJ49" s="16"/>
      <c r="AK49" s="14"/>
      <c r="AL49" s="16"/>
      <c r="AM49" s="14"/>
      <c r="AN49" s="17">
        <f t="shared" si="0"/>
        <v>70</v>
      </c>
      <c r="AO49" s="27">
        <f t="shared" si="0"/>
        <v>60</v>
      </c>
      <c r="AP49" s="18">
        <f t="shared" si="8"/>
        <v>85.71428571428571</v>
      </c>
      <c r="AQ49" s="17"/>
      <c r="AR49" s="27"/>
      <c r="AS49" s="35"/>
      <c r="AT49" s="49">
        <v>20</v>
      </c>
      <c r="AU49" s="50">
        <v>10</v>
      </c>
      <c r="AV49" s="36">
        <f t="shared" si="2"/>
        <v>50</v>
      </c>
      <c r="AW49" s="47"/>
      <c r="AX49" s="47"/>
      <c r="AY49" s="36"/>
      <c r="AZ49" s="47">
        <v>227</v>
      </c>
      <c r="BA49" s="47"/>
      <c r="BB49" s="36">
        <f t="shared" si="4"/>
        <v>0</v>
      </c>
      <c r="BC49" s="17">
        <f t="shared" si="5"/>
        <v>317</v>
      </c>
      <c r="BD49" s="27">
        <f t="shared" si="6"/>
        <v>70</v>
      </c>
      <c r="BE49" s="18">
        <f t="shared" si="7"/>
        <v>22.082018927444793</v>
      </c>
    </row>
    <row r="50" spans="1:57" ht="19.5" hidden="1" thickBot="1">
      <c r="A50" s="28">
        <v>44</v>
      </c>
      <c r="B50" s="19" t="s">
        <v>95</v>
      </c>
      <c r="C50" s="19" t="s">
        <v>58</v>
      </c>
      <c r="D50" s="16"/>
      <c r="E50" s="14"/>
      <c r="F50" s="15"/>
      <c r="G50" s="14"/>
      <c r="H50" s="16"/>
      <c r="I50" s="14"/>
      <c r="J50" s="16"/>
      <c r="K50" s="14"/>
      <c r="L50" s="16"/>
      <c r="M50" s="14"/>
      <c r="N50" s="16"/>
      <c r="O50" s="14"/>
      <c r="P50" s="15"/>
      <c r="Q50" s="14"/>
      <c r="R50" s="16"/>
      <c r="S50" s="14"/>
      <c r="T50" s="16"/>
      <c r="U50" s="14"/>
      <c r="V50" s="16"/>
      <c r="W50" s="14"/>
      <c r="X50" s="15"/>
      <c r="Y50" s="14"/>
      <c r="Z50" s="16"/>
      <c r="AA50" s="14"/>
      <c r="AB50" s="16"/>
      <c r="AC50" s="14"/>
      <c r="AD50" s="16"/>
      <c r="AE50" s="14"/>
      <c r="AF50" s="16"/>
      <c r="AG50" s="14"/>
      <c r="AH50" s="16"/>
      <c r="AI50" s="14"/>
      <c r="AJ50" s="16"/>
      <c r="AK50" s="14"/>
      <c r="AL50" s="16"/>
      <c r="AM50" s="14"/>
      <c r="AN50" s="17">
        <f t="shared" si="0"/>
        <v>0</v>
      </c>
      <c r="AO50" s="27">
        <f t="shared" si="0"/>
        <v>0</v>
      </c>
      <c r="AP50" s="18">
        <f t="shared" si="8"/>
        <v>0</v>
      </c>
      <c r="AQ50" s="17"/>
      <c r="AR50" s="27"/>
      <c r="AS50" s="35" t="e">
        <f t="shared" si="9"/>
        <v>#DIV/0!</v>
      </c>
      <c r="AT50" s="49"/>
      <c r="AU50" s="50"/>
      <c r="AV50" s="36" t="e">
        <f t="shared" si="2"/>
        <v>#DIV/0!</v>
      </c>
      <c r="AW50" s="47"/>
      <c r="AX50" s="47"/>
      <c r="AY50" s="36" t="e">
        <f t="shared" si="3"/>
        <v>#DIV/0!</v>
      </c>
      <c r="AZ50" s="47"/>
      <c r="BA50" s="47"/>
      <c r="BB50" s="36" t="e">
        <f t="shared" si="4"/>
        <v>#DIV/0!</v>
      </c>
      <c r="BC50" s="17">
        <f t="shared" si="5"/>
        <v>0</v>
      </c>
      <c r="BD50" s="27">
        <f t="shared" si="6"/>
        <v>0</v>
      </c>
      <c r="BE50" s="18" t="e">
        <f t="shared" si="7"/>
        <v>#DIV/0!</v>
      </c>
    </row>
    <row r="51" spans="1:57" ht="19.5" hidden="1" thickBot="1">
      <c r="A51" s="28">
        <v>45</v>
      </c>
      <c r="B51" s="19" t="s">
        <v>96</v>
      </c>
      <c r="C51" s="19" t="s">
        <v>85</v>
      </c>
      <c r="D51" s="16"/>
      <c r="E51" s="14"/>
      <c r="F51" s="15"/>
      <c r="G51" s="14"/>
      <c r="H51" s="16"/>
      <c r="I51" s="14"/>
      <c r="J51" s="16"/>
      <c r="K51" s="14"/>
      <c r="L51" s="16"/>
      <c r="M51" s="14"/>
      <c r="N51" s="16"/>
      <c r="O51" s="14"/>
      <c r="P51" s="15"/>
      <c r="Q51" s="14"/>
      <c r="R51" s="16"/>
      <c r="S51" s="14"/>
      <c r="T51" s="16"/>
      <c r="U51" s="14"/>
      <c r="V51" s="16"/>
      <c r="W51" s="14"/>
      <c r="X51" s="15"/>
      <c r="Y51" s="14"/>
      <c r="Z51" s="16"/>
      <c r="AA51" s="14"/>
      <c r="AB51" s="16"/>
      <c r="AC51" s="14"/>
      <c r="AD51" s="16"/>
      <c r="AE51" s="14"/>
      <c r="AF51" s="16"/>
      <c r="AG51" s="14"/>
      <c r="AH51" s="16"/>
      <c r="AI51" s="14"/>
      <c r="AJ51" s="16"/>
      <c r="AK51" s="14"/>
      <c r="AL51" s="16"/>
      <c r="AM51" s="14"/>
      <c r="AN51" s="17">
        <f t="shared" si="0"/>
        <v>0</v>
      </c>
      <c r="AO51" s="27">
        <f t="shared" si="0"/>
        <v>0</v>
      </c>
      <c r="AP51" s="18">
        <f t="shared" si="8"/>
        <v>0</v>
      </c>
      <c r="AQ51" s="17"/>
      <c r="AR51" s="27"/>
      <c r="AS51" s="35" t="e">
        <f t="shared" si="9"/>
        <v>#DIV/0!</v>
      </c>
      <c r="AT51" s="49"/>
      <c r="AU51" s="50"/>
      <c r="AV51" s="36" t="e">
        <f t="shared" si="2"/>
        <v>#DIV/0!</v>
      </c>
      <c r="AW51" s="47"/>
      <c r="AX51" s="47"/>
      <c r="AY51" s="36" t="e">
        <f t="shared" si="3"/>
        <v>#DIV/0!</v>
      </c>
      <c r="AZ51" s="47"/>
      <c r="BA51" s="47"/>
      <c r="BB51" s="36" t="e">
        <f t="shared" si="4"/>
        <v>#DIV/0!</v>
      </c>
      <c r="BC51" s="17">
        <f t="shared" si="5"/>
        <v>0</v>
      </c>
      <c r="BD51" s="27">
        <f t="shared" si="6"/>
        <v>0</v>
      </c>
      <c r="BE51" s="18" t="e">
        <f t="shared" si="7"/>
        <v>#DIV/0!</v>
      </c>
    </row>
    <row r="52" spans="1:57" ht="18.75">
      <c r="A52" s="28">
        <v>46</v>
      </c>
      <c r="B52" s="19" t="s">
        <v>97</v>
      </c>
      <c r="C52" s="19" t="s">
        <v>98</v>
      </c>
      <c r="D52" s="16">
        <v>1990</v>
      </c>
      <c r="E52" s="14">
        <v>940</v>
      </c>
      <c r="F52" s="16"/>
      <c r="G52" s="14"/>
      <c r="H52" s="15"/>
      <c r="I52" s="14"/>
      <c r="J52" s="16"/>
      <c r="K52" s="14"/>
      <c r="L52" s="15">
        <v>867</v>
      </c>
      <c r="M52" s="14"/>
      <c r="N52" s="16"/>
      <c r="O52" s="14"/>
      <c r="P52" s="15"/>
      <c r="Q52" s="14"/>
      <c r="R52" s="16">
        <v>650</v>
      </c>
      <c r="S52" s="14">
        <v>375</v>
      </c>
      <c r="T52" s="15">
        <v>155</v>
      </c>
      <c r="U52" s="14">
        <v>155</v>
      </c>
      <c r="V52" s="15">
        <v>1500</v>
      </c>
      <c r="W52" s="14">
        <v>750</v>
      </c>
      <c r="X52" s="15">
        <v>1280</v>
      </c>
      <c r="Y52" s="14">
        <v>1280</v>
      </c>
      <c r="Z52" s="15"/>
      <c r="AA52" s="14"/>
      <c r="AB52" s="16">
        <v>1000</v>
      </c>
      <c r="AC52" s="14">
        <v>500</v>
      </c>
      <c r="AD52" s="15"/>
      <c r="AE52" s="14"/>
      <c r="AF52" s="16"/>
      <c r="AG52" s="14"/>
      <c r="AH52" s="16">
        <v>3000</v>
      </c>
      <c r="AI52" s="14">
        <v>2000</v>
      </c>
      <c r="AJ52" s="16"/>
      <c r="AK52" s="14"/>
      <c r="AL52" s="16"/>
      <c r="AM52" s="15"/>
      <c r="AN52" s="17">
        <f t="shared" si="0"/>
        <v>10442</v>
      </c>
      <c r="AO52" s="27">
        <f t="shared" si="0"/>
        <v>6000</v>
      </c>
      <c r="AP52" s="18">
        <f t="shared" si="8"/>
        <v>57.460256655813055</v>
      </c>
      <c r="AQ52" s="17">
        <v>11000</v>
      </c>
      <c r="AR52" s="27">
        <v>4000</v>
      </c>
      <c r="AS52" s="36">
        <f t="shared" si="9"/>
        <v>36.36363636363637</v>
      </c>
      <c r="AT52" s="49">
        <v>4038</v>
      </c>
      <c r="AU52" s="50">
        <v>789</v>
      </c>
      <c r="AV52" s="36">
        <f t="shared" si="2"/>
        <v>19.539375928677565</v>
      </c>
      <c r="AW52" s="47">
        <v>5599</v>
      </c>
      <c r="AX52" s="47">
        <v>3650</v>
      </c>
      <c r="AY52" s="36">
        <f t="shared" si="3"/>
        <v>65.1902125379532</v>
      </c>
      <c r="AZ52" s="47">
        <v>4692</v>
      </c>
      <c r="BA52" s="47">
        <v>685</v>
      </c>
      <c r="BB52" s="36">
        <f t="shared" si="4"/>
        <v>14.599317988064792</v>
      </c>
      <c r="BC52" s="17">
        <f>AN52+AQ52+AT52+AW52+AZ52</f>
        <v>35771</v>
      </c>
      <c r="BD52" s="27">
        <f>AO52+AR52+AU52+AX52+BA52</f>
        <v>15124</v>
      </c>
      <c r="BE52" s="18">
        <f t="shared" si="7"/>
        <v>42.280059265885775</v>
      </c>
    </row>
    <row r="53" spans="1:57" ht="19.5" thickBot="1">
      <c r="A53" s="31"/>
      <c r="B53" s="32" t="s">
        <v>99</v>
      </c>
      <c r="C53" s="32"/>
      <c r="D53" s="32">
        <f>SUM(D5:D52)</f>
        <v>3743</v>
      </c>
      <c r="E53" s="32">
        <f aca="true" t="shared" si="10" ref="E53:AM53">SUM(E5:E52)</f>
        <v>2643</v>
      </c>
      <c r="F53" s="32">
        <f t="shared" si="10"/>
        <v>2230</v>
      </c>
      <c r="G53" s="32">
        <f t="shared" si="10"/>
        <v>1350</v>
      </c>
      <c r="H53" s="32">
        <f t="shared" si="10"/>
        <v>1393</v>
      </c>
      <c r="I53" s="32">
        <f t="shared" si="10"/>
        <v>1093</v>
      </c>
      <c r="J53" s="32">
        <f t="shared" si="10"/>
        <v>1354</v>
      </c>
      <c r="K53" s="32">
        <f t="shared" si="10"/>
        <v>1349</v>
      </c>
      <c r="L53" s="32">
        <f t="shared" si="10"/>
        <v>5844</v>
      </c>
      <c r="M53" s="32">
        <f t="shared" si="10"/>
        <v>2973</v>
      </c>
      <c r="N53" s="32">
        <f t="shared" si="10"/>
        <v>1490</v>
      </c>
      <c r="O53" s="32">
        <f t="shared" si="10"/>
        <v>1385</v>
      </c>
      <c r="P53" s="32">
        <f t="shared" si="10"/>
        <v>1093</v>
      </c>
      <c r="Q53" s="32">
        <f t="shared" si="10"/>
        <v>481</v>
      </c>
      <c r="R53" s="32">
        <f t="shared" si="10"/>
        <v>1130</v>
      </c>
      <c r="S53" s="32">
        <f t="shared" si="10"/>
        <v>820</v>
      </c>
      <c r="T53" s="32">
        <f>SUM(T5:T52)</f>
        <v>248</v>
      </c>
      <c r="U53" s="32">
        <f>SUM(U5:U52)</f>
        <v>248</v>
      </c>
      <c r="V53" s="32">
        <f t="shared" si="10"/>
        <v>4242</v>
      </c>
      <c r="W53" s="32">
        <f t="shared" si="10"/>
        <v>2897</v>
      </c>
      <c r="X53" s="32">
        <f t="shared" si="10"/>
        <v>2480</v>
      </c>
      <c r="Y53" s="32">
        <f t="shared" si="10"/>
        <v>2250</v>
      </c>
      <c r="Z53" s="32">
        <f t="shared" si="10"/>
        <v>3755</v>
      </c>
      <c r="AA53" s="32">
        <f t="shared" si="10"/>
        <v>3365</v>
      </c>
      <c r="AB53" s="32">
        <f t="shared" si="10"/>
        <v>6470</v>
      </c>
      <c r="AC53" s="32">
        <f t="shared" si="10"/>
        <v>5730</v>
      </c>
      <c r="AD53" s="32">
        <f t="shared" si="10"/>
        <v>4190</v>
      </c>
      <c r="AE53" s="32">
        <f t="shared" si="10"/>
        <v>4190</v>
      </c>
      <c r="AF53" s="32">
        <f t="shared" si="10"/>
        <v>1980</v>
      </c>
      <c r="AG53" s="32">
        <f t="shared" si="10"/>
        <v>1160</v>
      </c>
      <c r="AH53" s="32">
        <f t="shared" si="10"/>
        <v>4075</v>
      </c>
      <c r="AI53" s="32">
        <f t="shared" si="10"/>
        <v>2925</v>
      </c>
      <c r="AJ53" s="32">
        <f t="shared" si="10"/>
        <v>4155</v>
      </c>
      <c r="AK53" s="32">
        <f t="shared" si="10"/>
        <v>3650</v>
      </c>
      <c r="AL53" s="32">
        <f t="shared" si="10"/>
        <v>828</v>
      </c>
      <c r="AM53" s="32">
        <f t="shared" si="10"/>
        <v>828</v>
      </c>
      <c r="AN53" s="33">
        <f>SUM(AN5:AN52)</f>
        <v>50700</v>
      </c>
      <c r="AO53" s="33">
        <f>SUM(AO5:AO52)</f>
        <v>39337</v>
      </c>
      <c r="AP53" s="34">
        <f t="shared" si="8"/>
        <v>77.58777120315582</v>
      </c>
      <c r="AQ53" s="33">
        <f>SUM(AQ8:AQ52)</f>
        <v>40260</v>
      </c>
      <c r="AR53" s="33">
        <f>SUM(AR5:AR52)</f>
        <v>26997</v>
      </c>
      <c r="AS53" s="37">
        <f t="shared" si="9"/>
        <v>67.05663189269747</v>
      </c>
      <c r="AT53" s="38">
        <f>SUM(AT5:AT52)</f>
        <v>13142</v>
      </c>
      <c r="AU53" s="38">
        <f>SUM(AU5:AU52)</f>
        <v>7538</v>
      </c>
      <c r="AV53" s="38">
        <f t="shared" si="2"/>
        <v>57.35808857099376</v>
      </c>
      <c r="AW53" s="39">
        <f>SUM(AW5:AW52)</f>
        <v>11361</v>
      </c>
      <c r="AX53" s="39">
        <f>SUM(AX5:AX52)</f>
        <v>6621</v>
      </c>
      <c r="AY53" s="38">
        <f t="shared" si="3"/>
        <v>58.27832057037232</v>
      </c>
      <c r="AZ53" s="39">
        <f>SUM(AZ5:AZ52)</f>
        <v>13519</v>
      </c>
      <c r="BA53" s="39">
        <f>SUM(BA5:BA52)</f>
        <v>7379</v>
      </c>
      <c r="BB53" s="38">
        <f t="shared" si="4"/>
        <v>54.582439529550996</v>
      </c>
      <c r="BC53" s="39">
        <f t="shared" si="5"/>
        <v>128982</v>
      </c>
      <c r="BD53" s="54">
        <f>AO53+AR53+AU53+AX53+BA53</f>
        <v>87872</v>
      </c>
      <c r="BE53" s="37">
        <f t="shared" si="7"/>
        <v>68.12733559721511</v>
      </c>
    </row>
    <row r="54" spans="40:41" ht="18">
      <c r="AN54" s="22"/>
      <c r="AO54" s="23"/>
    </row>
    <row r="55" spans="40:41" ht="15" hidden="1">
      <c r="AN55" s="24"/>
      <c r="AO55" s="24"/>
    </row>
    <row r="56" ht="15">
      <c r="AO56" s="24"/>
    </row>
  </sheetData>
  <sheetProtection/>
  <mergeCells count="46">
    <mergeCell ref="AF3:AG3"/>
    <mergeCell ref="X3:Y3"/>
    <mergeCell ref="Z3:AA3"/>
    <mergeCell ref="A2:A4"/>
    <mergeCell ref="AT2:AV2"/>
    <mergeCell ref="AT3:AT4"/>
    <mergeCell ref="AU3:AU4"/>
    <mergeCell ref="AV3:AV4"/>
    <mergeCell ref="AN3:AN4"/>
    <mergeCell ref="AO3:AO4"/>
    <mergeCell ref="AP3:AP4"/>
    <mergeCell ref="AB3:AC3"/>
    <mergeCell ref="AD3:AE3"/>
    <mergeCell ref="L3:M3"/>
    <mergeCell ref="V3:W3"/>
    <mergeCell ref="N3:O3"/>
    <mergeCell ref="B2:B4"/>
    <mergeCell ref="D3:E3"/>
    <mergeCell ref="F3:G3"/>
    <mergeCell ref="H3:I3"/>
    <mergeCell ref="J3:K3"/>
    <mergeCell ref="AW3:AW4"/>
    <mergeCell ref="AX3:AX4"/>
    <mergeCell ref="AY3:AY4"/>
    <mergeCell ref="AH3:AI3"/>
    <mergeCell ref="AJ3:AK3"/>
    <mergeCell ref="P3:Q3"/>
    <mergeCell ref="R3:S3"/>
    <mergeCell ref="T3:U3"/>
    <mergeCell ref="A1:AZ1"/>
    <mergeCell ref="AN2:AP2"/>
    <mergeCell ref="AQ3:AQ4"/>
    <mergeCell ref="AR3:AR4"/>
    <mergeCell ref="AS3:AS4"/>
    <mergeCell ref="AQ2:AS2"/>
    <mergeCell ref="C2:C4"/>
    <mergeCell ref="AL3:AM3"/>
    <mergeCell ref="BC2:BE2"/>
    <mergeCell ref="BC3:BC4"/>
    <mergeCell ref="BD3:BD4"/>
    <mergeCell ref="BE3:BE4"/>
    <mergeCell ref="AZ2:BB2"/>
    <mergeCell ref="AZ3:AZ4"/>
    <mergeCell ref="BA3:BA4"/>
    <mergeCell ref="BB3:BB4"/>
    <mergeCell ref="AW2:AY2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2016-02-02T13:47:59Z</cp:lastPrinted>
  <dcterms:created xsi:type="dcterms:W3CDTF">2015-12-16T06:37:27Z</dcterms:created>
  <dcterms:modified xsi:type="dcterms:W3CDTF">2017-01-03T11:25:58Z</dcterms:modified>
  <cp:category/>
  <cp:version/>
  <cp:contentType/>
  <cp:contentStatus/>
</cp:coreProperties>
</file>