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6885" activeTab="0"/>
  </bookViews>
  <sheets>
    <sheet name="2016 рік" sheetId="1" r:id="rId1"/>
  </sheets>
  <definedNames>
    <definedName name="_xlnm.Print_Titles" localSheetId="0">'2016 рік'!$A:$B</definedName>
    <definedName name="_xlnm.Print_Area" localSheetId="0">'2016 рік'!$A$1:$CA$32</definedName>
  </definedNames>
  <calcPr fullCalcOnLoad="1"/>
</workbook>
</file>

<file path=xl/sharedStrings.xml><?xml version="1.0" encoding="utf-8"?>
<sst xmlns="http://schemas.openxmlformats.org/spreadsheetml/2006/main" count="128" uniqueCount="56">
  <si>
    <t>№п/п</t>
  </si>
  <si>
    <t>в т.ч.невиявленими
лісопорушниками</t>
  </si>
  <si>
    <t>Оплачено  добровільно</t>
  </si>
  <si>
    <t>ПЕРЕДАНО</t>
  </si>
  <si>
    <t>ПЕРЕДАНО В СУДИ</t>
  </si>
  <si>
    <t>Всього передано в суди</t>
  </si>
  <si>
    <t>Розглянуто судами</t>
  </si>
  <si>
    <t>Присуджено
 грн.</t>
  </si>
  <si>
    <t>к-сть
випад-
ків</t>
  </si>
  <si>
    <t>кубо-
маса
м3</t>
  </si>
  <si>
    <t>збитки
грн.</t>
  </si>
  <si>
    <t>к-сть
вип.</t>
  </si>
  <si>
    <t>%  від
заг. кільк.</t>
  </si>
  <si>
    <t>Прокуратура</t>
  </si>
  <si>
    <t>Суди і арбітражі</t>
  </si>
  <si>
    <t>ВІД ПРОКУРАТУРИ</t>
  </si>
  <si>
    <t>к-сть
випадків</t>
  </si>
  <si>
    <t>збитки
грн</t>
  </si>
  <si>
    <t>Бібрський</t>
  </si>
  <si>
    <t>Боринський</t>
  </si>
  <si>
    <t>Бродівський</t>
  </si>
  <si>
    <t>Буський</t>
  </si>
  <si>
    <t>Дрогобицький</t>
  </si>
  <si>
    <t>Золочівський</t>
  </si>
  <si>
    <t>Львівський</t>
  </si>
  <si>
    <t>Жовківський</t>
  </si>
  <si>
    <t>Рава-Руський</t>
  </si>
  <si>
    <t>Радехівський</t>
  </si>
  <si>
    <t>Самбірський</t>
  </si>
  <si>
    <t>Сколівський</t>
  </si>
  <si>
    <t>Славський</t>
  </si>
  <si>
    <t>Ст.Самбірський</t>
  </si>
  <si>
    <t>Стрийський</t>
  </si>
  <si>
    <t>Турківський</t>
  </si>
  <si>
    <t>НПП</t>
  </si>
  <si>
    <t>Всього</t>
  </si>
  <si>
    <t>% невиявл.
від заг.
кільк.</t>
  </si>
  <si>
    <t>Лісгоспи</t>
  </si>
  <si>
    <t>ЛЛСНЦ</t>
  </si>
  <si>
    <t>в т.ч. 
виявленими лісопорушниками</t>
  </si>
  <si>
    <t>Всього 
самовільних рубок</t>
  </si>
  <si>
    <t>які виявлені:</t>
  </si>
  <si>
    <t>Державною лісовою охороною (інж.ОЗЛ, лісничий, майстер лісу, тощо)</t>
  </si>
  <si>
    <t>Держекоінспекцією</t>
  </si>
  <si>
    <t>Прокуратурою</t>
  </si>
  <si>
    <t>Іншими контролюючими органами</t>
  </si>
  <si>
    <t>к-сть випадків</t>
  </si>
  <si>
    <t>м3</t>
  </si>
  <si>
    <t>збитки,грн</t>
  </si>
  <si>
    <t>Поліцією</t>
  </si>
  <si>
    <t>Поліцію</t>
  </si>
  <si>
    <t>ВІД ПОЛІЦІЇ</t>
  </si>
  <si>
    <t>Термін добровільного 
відшкодування 
не минув</t>
  </si>
  <si>
    <t>на виявлених</t>
  </si>
  <si>
    <t>на невиявлених</t>
  </si>
  <si>
    <t>ЗВІТ
про рух справ про лісопорушення станом на  1 липня 2020 року по Львівському ОУЛМГ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</si>
</sst>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0.000"/>
  </numFmts>
  <fonts count="6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2" fontId="3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NumberForma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4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B53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A23" sqref="CA2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6.375" style="0" customWidth="1"/>
    <col min="4" max="4" width="7.125" style="0" customWidth="1"/>
    <col min="5" max="5" width="15.125" style="0" customWidth="1"/>
    <col min="6" max="6" width="7.625" style="0" customWidth="1"/>
    <col min="7" max="7" width="6.75390625" style="0" customWidth="1"/>
    <col min="8" max="8" width="10.375" style="0" bestFit="1" customWidth="1"/>
    <col min="9" max="9" width="6.375" style="0" customWidth="1"/>
    <col min="10" max="10" width="6.875" style="0" customWidth="1"/>
    <col min="11" max="11" width="11.00390625" style="0" customWidth="1"/>
    <col min="12" max="13" width="6.625" style="0" customWidth="1"/>
    <col min="14" max="14" width="8.125" style="0" customWidth="1"/>
    <col min="15" max="15" width="6.625" style="0" customWidth="1"/>
    <col min="16" max="16" width="5.875" style="0" customWidth="1"/>
    <col min="17" max="17" width="7.75390625" style="0" customWidth="1"/>
    <col min="18" max="18" width="6.375" style="0" customWidth="1"/>
    <col min="19" max="19" width="5.875" style="0" customWidth="1"/>
    <col min="20" max="20" width="11.125" style="0" customWidth="1"/>
    <col min="21" max="21" width="7.125" style="0" customWidth="1"/>
    <col min="22" max="22" width="6.25390625" style="0" customWidth="1"/>
    <col min="23" max="23" width="12.875" style="0" customWidth="1"/>
    <col min="24" max="24" width="6.875" style="0" customWidth="1"/>
    <col min="25" max="25" width="7.375" style="0" customWidth="1"/>
    <col min="26" max="26" width="11.00390625" style="0" bestFit="1" customWidth="1"/>
    <col min="27" max="27" width="9.25390625" style="0" bestFit="1" customWidth="1"/>
    <col min="28" max="28" width="6.375" style="0" customWidth="1"/>
    <col min="29" max="29" width="6.625" style="0" customWidth="1"/>
    <col min="30" max="30" width="10.75390625" style="0" customWidth="1"/>
    <col min="31" max="31" width="6.625" style="0" customWidth="1"/>
    <col min="32" max="32" width="6.25390625" style="0" customWidth="1"/>
    <col min="33" max="33" width="11.375" style="0" customWidth="1"/>
    <col min="34" max="35" width="6.375" style="0" customWidth="1"/>
    <col min="36" max="36" width="7.625" style="0" customWidth="1"/>
    <col min="37" max="37" width="6.375" style="0" customWidth="1"/>
    <col min="38" max="38" width="7.00390625" style="0" customWidth="1"/>
    <col min="39" max="39" width="7.875" style="0" customWidth="1"/>
    <col min="40" max="40" width="6.625" style="0" customWidth="1"/>
    <col min="41" max="41" width="6.00390625" style="0" customWidth="1"/>
    <col min="42" max="42" width="11.75390625" style="0" customWidth="1"/>
    <col min="43" max="46" width="9.25390625" style="0" bestFit="1" customWidth="1"/>
    <col min="47" max="47" width="6.25390625" style="0" customWidth="1"/>
    <col min="48" max="48" width="7.25390625" style="0" customWidth="1"/>
    <col min="49" max="49" width="11.00390625" style="0" bestFit="1" customWidth="1"/>
    <col min="50" max="51" width="9.375" style="0" customWidth="1"/>
    <col min="52" max="52" width="12.125" style="0" customWidth="1"/>
    <col min="53" max="54" width="9.375" style="0" customWidth="1"/>
    <col min="55" max="55" width="11.625" style="0" customWidth="1"/>
    <col min="56" max="56" width="5.625" style="0" customWidth="1"/>
    <col min="57" max="57" width="6.75390625" style="0" customWidth="1"/>
    <col min="58" max="58" width="9.375" style="0" bestFit="1" customWidth="1"/>
    <col min="59" max="59" width="6.00390625" style="0" customWidth="1"/>
    <col min="60" max="60" width="6.375" style="0" customWidth="1"/>
    <col min="61" max="61" width="9.25390625" style="0" bestFit="1" customWidth="1"/>
    <col min="62" max="62" width="5.875" style="0" customWidth="1"/>
    <col min="63" max="63" width="7.00390625" style="0" customWidth="1"/>
    <col min="64" max="64" width="9.25390625" style="0" customWidth="1"/>
    <col min="65" max="65" width="5.875" style="0" customWidth="1"/>
    <col min="66" max="66" width="7.25390625" style="0" customWidth="1"/>
    <col min="67" max="67" width="9.25390625" style="0" bestFit="1" customWidth="1"/>
    <col min="68" max="68" width="6.75390625" style="0" customWidth="1"/>
    <col min="69" max="69" width="6.00390625" style="0" customWidth="1"/>
    <col min="70" max="70" width="9.375" style="0" bestFit="1" customWidth="1"/>
    <col min="71" max="71" width="6.625" style="0" customWidth="1"/>
    <col min="72" max="72" width="7.625" style="0" customWidth="1"/>
    <col min="73" max="73" width="9.25390625" style="0" bestFit="1" customWidth="1"/>
    <col min="74" max="74" width="6.375" style="0" customWidth="1"/>
    <col min="75" max="75" width="7.375" style="0" customWidth="1"/>
    <col min="76" max="76" width="10.625" style="0" bestFit="1" customWidth="1"/>
    <col min="77" max="77" width="7.00390625" style="0" customWidth="1"/>
    <col min="78" max="78" width="8.00390625" style="0" customWidth="1"/>
    <col min="79" max="79" width="9.25390625" style="0" bestFit="1" customWidth="1"/>
  </cols>
  <sheetData>
    <row r="4" spans="3:44" ht="12.75" customHeight="1">
      <c r="C4" s="87" t="s">
        <v>55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3:44" ht="33" customHeight="1"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7" spans="1:79" ht="14.25" customHeight="1">
      <c r="A7" s="78" t="s">
        <v>0</v>
      </c>
      <c r="B7" s="79" t="s">
        <v>37</v>
      </c>
      <c r="C7" s="56" t="s">
        <v>40</v>
      </c>
      <c r="D7" s="63"/>
      <c r="E7" s="64"/>
      <c r="F7" s="56" t="s">
        <v>39</v>
      </c>
      <c r="G7" s="63"/>
      <c r="H7" s="64"/>
      <c r="I7" s="74" t="s">
        <v>41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56" t="s">
        <v>1</v>
      </c>
      <c r="Y7" s="57"/>
      <c r="Z7" s="58"/>
      <c r="AA7" s="68" t="s">
        <v>36</v>
      </c>
      <c r="AB7" s="74" t="s">
        <v>41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62" t="s">
        <v>2</v>
      </c>
      <c r="AR7" s="63"/>
      <c r="AS7" s="64"/>
      <c r="AT7" s="70" t="s">
        <v>12</v>
      </c>
      <c r="AU7" s="71" t="s">
        <v>3</v>
      </c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3"/>
      <c r="BJ7" s="71"/>
      <c r="BK7" s="72"/>
      <c r="BL7" s="73"/>
      <c r="BM7" s="71" t="s">
        <v>4</v>
      </c>
      <c r="BN7" s="72"/>
      <c r="BO7" s="72"/>
      <c r="BP7" s="72"/>
      <c r="BQ7" s="72"/>
      <c r="BR7" s="73"/>
      <c r="BS7" s="62" t="s">
        <v>5</v>
      </c>
      <c r="BT7" s="63"/>
      <c r="BU7" s="64"/>
      <c r="BV7" s="62" t="s">
        <v>6</v>
      </c>
      <c r="BW7" s="63"/>
      <c r="BX7" s="64"/>
      <c r="BY7" s="56" t="s">
        <v>7</v>
      </c>
      <c r="BZ7" s="57"/>
      <c r="CA7" s="58"/>
    </row>
    <row r="8" spans="1:79" ht="61.5" customHeight="1">
      <c r="A8" s="78"/>
      <c r="B8" s="80"/>
      <c r="C8" s="65"/>
      <c r="D8" s="66"/>
      <c r="E8" s="67"/>
      <c r="F8" s="65"/>
      <c r="G8" s="66"/>
      <c r="H8" s="67"/>
      <c r="I8" s="75" t="s">
        <v>42</v>
      </c>
      <c r="J8" s="76"/>
      <c r="K8" s="77"/>
      <c r="L8" s="74" t="s">
        <v>43</v>
      </c>
      <c r="M8" s="74"/>
      <c r="N8" s="74"/>
      <c r="O8" s="74" t="s">
        <v>49</v>
      </c>
      <c r="P8" s="74"/>
      <c r="Q8" s="74"/>
      <c r="R8" s="74" t="s">
        <v>44</v>
      </c>
      <c r="S8" s="74"/>
      <c r="T8" s="74"/>
      <c r="U8" s="74" t="s">
        <v>45</v>
      </c>
      <c r="V8" s="74"/>
      <c r="W8" s="74"/>
      <c r="X8" s="59"/>
      <c r="Y8" s="60"/>
      <c r="Z8" s="61"/>
      <c r="AA8" s="54"/>
      <c r="AB8" s="74" t="s">
        <v>42</v>
      </c>
      <c r="AC8" s="74"/>
      <c r="AD8" s="74"/>
      <c r="AE8" s="74" t="s">
        <v>43</v>
      </c>
      <c r="AF8" s="74"/>
      <c r="AG8" s="74"/>
      <c r="AH8" s="74" t="s">
        <v>49</v>
      </c>
      <c r="AI8" s="74"/>
      <c r="AJ8" s="74"/>
      <c r="AK8" s="75" t="s">
        <v>44</v>
      </c>
      <c r="AL8" s="76"/>
      <c r="AM8" s="77"/>
      <c r="AN8" s="74" t="s">
        <v>45</v>
      </c>
      <c r="AO8" s="74"/>
      <c r="AP8" s="74"/>
      <c r="AQ8" s="65"/>
      <c r="AR8" s="66"/>
      <c r="AS8" s="67"/>
      <c r="AT8" s="70"/>
      <c r="AU8" s="71" t="s">
        <v>50</v>
      </c>
      <c r="AV8" s="72"/>
      <c r="AW8" s="73"/>
      <c r="AX8" s="82" t="s">
        <v>53</v>
      </c>
      <c r="AY8" s="82"/>
      <c r="AZ8" s="82"/>
      <c r="BA8" s="82" t="s">
        <v>54</v>
      </c>
      <c r="BB8" s="82"/>
      <c r="BC8" s="82"/>
      <c r="BD8" s="71" t="s">
        <v>13</v>
      </c>
      <c r="BE8" s="72"/>
      <c r="BF8" s="73"/>
      <c r="BG8" s="71" t="s">
        <v>14</v>
      </c>
      <c r="BH8" s="72"/>
      <c r="BI8" s="73"/>
      <c r="BJ8" s="75" t="s">
        <v>52</v>
      </c>
      <c r="BK8" s="72"/>
      <c r="BL8" s="73"/>
      <c r="BM8" s="71" t="s">
        <v>51</v>
      </c>
      <c r="BN8" s="72"/>
      <c r="BO8" s="73"/>
      <c r="BP8" s="71" t="s">
        <v>15</v>
      </c>
      <c r="BQ8" s="72"/>
      <c r="BR8" s="73"/>
      <c r="BS8" s="65"/>
      <c r="BT8" s="66"/>
      <c r="BU8" s="67"/>
      <c r="BV8" s="65"/>
      <c r="BW8" s="66"/>
      <c r="BX8" s="67"/>
      <c r="BY8" s="59"/>
      <c r="BZ8" s="60"/>
      <c r="CA8" s="61"/>
    </row>
    <row r="9" spans="1:79" ht="38.25">
      <c r="A9" s="78"/>
      <c r="B9" s="81"/>
      <c r="C9" s="8" t="s">
        <v>8</v>
      </c>
      <c r="D9" s="8" t="s">
        <v>9</v>
      </c>
      <c r="E9" s="8" t="s">
        <v>10</v>
      </c>
      <c r="F9" s="8" t="s">
        <v>8</v>
      </c>
      <c r="G9" s="8" t="s">
        <v>9</v>
      </c>
      <c r="H9" s="8" t="s">
        <v>10</v>
      </c>
      <c r="I9" s="15" t="s">
        <v>46</v>
      </c>
      <c r="J9" s="1" t="s">
        <v>47</v>
      </c>
      <c r="K9" s="16" t="s">
        <v>48</v>
      </c>
      <c r="L9" s="16" t="s">
        <v>46</v>
      </c>
      <c r="M9" s="16" t="s">
        <v>47</v>
      </c>
      <c r="N9" s="16" t="s">
        <v>48</v>
      </c>
      <c r="O9" s="16" t="s">
        <v>46</v>
      </c>
      <c r="P9" s="16" t="s">
        <v>47</v>
      </c>
      <c r="Q9" s="16" t="s">
        <v>48</v>
      </c>
      <c r="R9" s="16" t="s">
        <v>46</v>
      </c>
      <c r="S9" s="16" t="s">
        <v>47</v>
      </c>
      <c r="T9" s="16" t="s">
        <v>48</v>
      </c>
      <c r="U9" s="16" t="s">
        <v>46</v>
      </c>
      <c r="V9" s="16" t="s">
        <v>47</v>
      </c>
      <c r="W9" s="16" t="s">
        <v>48</v>
      </c>
      <c r="X9" s="8" t="s">
        <v>11</v>
      </c>
      <c r="Y9" s="8" t="s">
        <v>9</v>
      </c>
      <c r="Z9" s="8" t="s">
        <v>10</v>
      </c>
      <c r="AA9" s="69"/>
      <c r="AB9" s="16" t="s">
        <v>46</v>
      </c>
      <c r="AC9" s="16" t="s">
        <v>47</v>
      </c>
      <c r="AD9" s="16" t="s">
        <v>48</v>
      </c>
      <c r="AE9" s="16" t="s">
        <v>46</v>
      </c>
      <c r="AF9" s="16" t="s">
        <v>47</v>
      </c>
      <c r="AG9" s="16" t="s">
        <v>48</v>
      </c>
      <c r="AH9" s="16" t="s">
        <v>46</v>
      </c>
      <c r="AI9" s="16" t="s">
        <v>47</v>
      </c>
      <c r="AJ9" s="16" t="s">
        <v>48</v>
      </c>
      <c r="AK9" s="16" t="s">
        <v>46</v>
      </c>
      <c r="AL9" s="16" t="s">
        <v>47</v>
      </c>
      <c r="AM9" s="16" t="s">
        <v>48</v>
      </c>
      <c r="AN9" s="16" t="s">
        <v>46</v>
      </c>
      <c r="AO9" s="16" t="s">
        <v>47</v>
      </c>
      <c r="AP9" s="16" t="s">
        <v>48</v>
      </c>
      <c r="AQ9" s="8" t="s">
        <v>11</v>
      </c>
      <c r="AR9" s="8" t="s">
        <v>9</v>
      </c>
      <c r="AS9" s="8" t="s">
        <v>10</v>
      </c>
      <c r="AT9" s="70"/>
      <c r="AU9" s="8" t="s">
        <v>11</v>
      </c>
      <c r="AV9" s="8" t="s">
        <v>9</v>
      </c>
      <c r="AW9" s="8" t="s">
        <v>10</v>
      </c>
      <c r="AX9" s="8" t="s">
        <v>11</v>
      </c>
      <c r="AY9" s="8" t="s">
        <v>9</v>
      </c>
      <c r="AZ9" s="8" t="s">
        <v>10</v>
      </c>
      <c r="BA9" s="8" t="s">
        <v>11</v>
      </c>
      <c r="BB9" s="8" t="s">
        <v>9</v>
      </c>
      <c r="BC9" s="8" t="s">
        <v>10</v>
      </c>
      <c r="BD9" s="8" t="s">
        <v>11</v>
      </c>
      <c r="BE9" s="8" t="s">
        <v>9</v>
      </c>
      <c r="BF9" s="8" t="s">
        <v>10</v>
      </c>
      <c r="BG9" s="8" t="s">
        <v>11</v>
      </c>
      <c r="BH9" s="8" t="s">
        <v>9</v>
      </c>
      <c r="BI9" s="8" t="s">
        <v>10</v>
      </c>
      <c r="BJ9" s="8" t="s">
        <v>11</v>
      </c>
      <c r="BK9" s="8" t="s">
        <v>9</v>
      </c>
      <c r="BL9" s="8" t="s">
        <v>10</v>
      </c>
      <c r="BM9" s="8" t="s">
        <v>11</v>
      </c>
      <c r="BN9" s="8" t="s">
        <v>9</v>
      </c>
      <c r="BO9" s="8" t="s">
        <v>10</v>
      </c>
      <c r="BP9" s="8" t="s">
        <v>11</v>
      </c>
      <c r="BQ9" s="8" t="s">
        <v>9</v>
      </c>
      <c r="BR9" s="8" t="s">
        <v>10</v>
      </c>
      <c r="BS9" s="8" t="s">
        <v>11</v>
      </c>
      <c r="BT9" s="8" t="s">
        <v>9</v>
      </c>
      <c r="BU9" s="8" t="s">
        <v>10</v>
      </c>
      <c r="BV9" s="8" t="s">
        <v>11</v>
      </c>
      <c r="BW9" s="8" t="s">
        <v>9</v>
      </c>
      <c r="BX9" s="8" t="s">
        <v>10</v>
      </c>
      <c r="BY9" s="8" t="s">
        <v>16</v>
      </c>
      <c r="BZ9" s="8" t="s">
        <v>9</v>
      </c>
      <c r="CA9" s="8" t="s">
        <v>17</v>
      </c>
    </row>
    <row r="10" spans="1:79" ht="12.75">
      <c r="A10" s="5">
        <v>1</v>
      </c>
      <c r="B10" s="52" t="s">
        <v>18</v>
      </c>
      <c r="C10" s="31">
        <f>F10+X10</f>
        <v>2</v>
      </c>
      <c r="D10" s="32">
        <f aca="true" t="shared" si="0" ref="D10:D27">G10+Y10</f>
        <v>3</v>
      </c>
      <c r="E10" s="31">
        <f>H10+Z10</f>
        <v>21268</v>
      </c>
      <c r="F10" s="29">
        <f>I10+L10+O10+R10+U10</f>
        <v>2</v>
      </c>
      <c r="G10" s="29">
        <f aca="true" t="shared" si="1" ref="G10:H25">J10+M10+P10+S10+V10</f>
        <v>3</v>
      </c>
      <c r="H10" s="29">
        <f t="shared" si="1"/>
        <v>21268</v>
      </c>
      <c r="I10" s="9">
        <v>2</v>
      </c>
      <c r="J10" s="9">
        <v>3</v>
      </c>
      <c r="K10" s="9">
        <v>21268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30">
        <f aca="true" t="shared" si="2" ref="X10:X22">AB10+AE10+AH10+AK10+AN10</f>
        <v>0</v>
      </c>
      <c r="Y10" s="30">
        <f aca="true" t="shared" si="3" ref="Y10:Y22">AC10+AF10+AI10+AL10+AO10</f>
        <v>0</v>
      </c>
      <c r="Z10" s="30">
        <f aca="true" t="shared" si="4" ref="Z10:Z22">AD10+AG10+AJ10+AM10+AP10</f>
        <v>0</v>
      </c>
      <c r="AA10" s="4">
        <f aca="true" t="shared" si="5" ref="AA10:AA28">(Y10)/D10</f>
        <v>0</v>
      </c>
      <c r="AB10" s="9"/>
      <c r="AC10" s="9"/>
      <c r="AD10" s="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9">
        <v>1</v>
      </c>
      <c r="AR10" s="9">
        <v>2</v>
      </c>
      <c r="AS10" s="9">
        <v>13237</v>
      </c>
      <c r="AT10" s="4">
        <f aca="true" t="shared" si="6" ref="AT10:AT28">AS10/E10</f>
        <v>0.622390445740079</v>
      </c>
      <c r="AU10" s="29">
        <f>AX10+BA10</f>
        <v>0</v>
      </c>
      <c r="AV10" s="29">
        <f aca="true" t="shared" si="7" ref="AV10:AW25">AY10+BB10</f>
        <v>0</v>
      </c>
      <c r="AW10" s="29">
        <f t="shared" si="7"/>
        <v>0</v>
      </c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3">
        <f>BG10+BM10+BP10</f>
        <v>0</v>
      </c>
      <c r="BT10" s="3">
        <f>BH10+BN10+BQ10</f>
        <v>0</v>
      </c>
      <c r="BU10" s="3">
        <f>BI10+BO10+BR10</f>
        <v>0</v>
      </c>
      <c r="BV10" s="1"/>
      <c r="BW10" s="1"/>
      <c r="BX10" s="1"/>
      <c r="BY10" s="1"/>
      <c r="BZ10" s="1"/>
      <c r="CA10" s="1"/>
    </row>
    <row r="11" spans="1:79" ht="12.75">
      <c r="A11" s="5">
        <v>2</v>
      </c>
      <c r="B11" s="52" t="s">
        <v>19</v>
      </c>
      <c r="C11" s="31">
        <f aca="true" t="shared" si="8" ref="C11:C27">F11+X11</f>
        <v>7</v>
      </c>
      <c r="D11" s="31">
        <f t="shared" si="0"/>
        <v>30</v>
      </c>
      <c r="E11" s="32">
        <f>H11+Z11</f>
        <v>215441</v>
      </c>
      <c r="F11" s="29">
        <f aca="true" t="shared" si="9" ref="F11:F27">I11+L11+O11+R11+U11</f>
        <v>6</v>
      </c>
      <c r="G11" s="29">
        <f t="shared" si="1"/>
        <v>27</v>
      </c>
      <c r="H11" s="29">
        <f t="shared" si="1"/>
        <v>202042</v>
      </c>
      <c r="I11" s="9">
        <v>6</v>
      </c>
      <c r="J11" s="9">
        <v>27</v>
      </c>
      <c r="K11" s="9">
        <v>202042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30">
        <f t="shared" si="2"/>
        <v>1</v>
      </c>
      <c r="Y11" s="30">
        <f t="shared" si="3"/>
        <v>3</v>
      </c>
      <c r="Z11" s="30">
        <f t="shared" si="4"/>
        <v>13399</v>
      </c>
      <c r="AA11" s="4">
        <f t="shared" si="5"/>
        <v>0.1</v>
      </c>
      <c r="AB11" s="9">
        <v>1</v>
      </c>
      <c r="AC11" s="9">
        <v>3</v>
      </c>
      <c r="AD11" s="9">
        <v>13399</v>
      </c>
      <c r="AE11" s="20"/>
      <c r="AF11" s="20"/>
      <c r="AG11" s="20"/>
      <c r="AH11" s="20"/>
      <c r="AI11" s="20"/>
      <c r="AJ11" s="20"/>
      <c r="AK11" s="20"/>
      <c r="AL11" s="20"/>
      <c r="AM11" s="20"/>
      <c r="AN11" s="10"/>
      <c r="AO11" s="10"/>
      <c r="AP11" s="10"/>
      <c r="AQ11" s="9"/>
      <c r="AR11" s="9"/>
      <c r="AS11" s="9"/>
      <c r="AT11" s="4">
        <f t="shared" si="6"/>
        <v>0</v>
      </c>
      <c r="AU11" s="29">
        <f aca="true" t="shared" si="10" ref="AU11:AU26">AX11+BA11</f>
        <v>6</v>
      </c>
      <c r="AV11" s="29">
        <f t="shared" si="7"/>
        <v>28</v>
      </c>
      <c r="AW11" s="29">
        <f t="shared" si="7"/>
        <v>208373</v>
      </c>
      <c r="AX11" s="9">
        <v>5</v>
      </c>
      <c r="AY11" s="9">
        <v>25</v>
      </c>
      <c r="AZ11" s="9">
        <v>194974</v>
      </c>
      <c r="BA11" s="9">
        <v>1</v>
      </c>
      <c r="BB11" s="9">
        <v>3</v>
      </c>
      <c r="BC11" s="9">
        <v>13399</v>
      </c>
      <c r="BD11" s="9"/>
      <c r="BE11" s="9"/>
      <c r="BF11" s="9"/>
      <c r="BG11" s="9"/>
      <c r="BH11" s="9"/>
      <c r="BI11" s="9"/>
      <c r="BJ11" s="9">
        <v>1</v>
      </c>
      <c r="BK11" s="9">
        <v>2</v>
      </c>
      <c r="BL11" s="9">
        <v>7068</v>
      </c>
      <c r="BM11" s="9">
        <v>2</v>
      </c>
      <c r="BN11" s="9">
        <v>9</v>
      </c>
      <c r="BO11" s="9">
        <v>62530</v>
      </c>
      <c r="BP11" s="9"/>
      <c r="BQ11" s="9"/>
      <c r="BR11" s="9"/>
      <c r="BS11" s="3">
        <f aca="true" t="shared" si="11" ref="BS11:BS28">BG11+BM11+BP11</f>
        <v>2</v>
      </c>
      <c r="BT11" s="3">
        <f aca="true" t="shared" si="12" ref="BT11:BT28">BH11+BN11+BQ11</f>
        <v>9</v>
      </c>
      <c r="BU11" s="3">
        <f aca="true" t="shared" si="13" ref="BU11:BU27">BI11+BO11+BR11</f>
        <v>62530</v>
      </c>
      <c r="BV11" s="1">
        <v>2</v>
      </c>
      <c r="BW11" s="1">
        <v>9</v>
      </c>
      <c r="BX11" s="1">
        <v>62530</v>
      </c>
      <c r="BY11" s="1">
        <v>2</v>
      </c>
      <c r="BZ11" s="1">
        <v>9</v>
      </c>
      <c r="CA11" s="1">
        <v>45000</v>
      </c>
    </row>
    <row r="12" spans="1:79" ht="12.75">
      <c r="A12" s="5">
        <v>3</v>
      </c>
      <c r="B12" s="53" t="s">
        <v>20</v>
      </c>
      <c r="C12" s="31">
        <f t="shared" si="8"/>
        <v>5</v>
      </c>
      <c r="D12" s="37">
        <f t="shared" si="0"/>
        <v>8</v>
      </c>
      <c r="E12" s="31">
        <f aca="true" t="shared" si="14" ref="E12:E27">H12+Z12</f>
        <v>53890</v>
      </c>
      <c r="F12" s="29">
        <f t="shared" si="9"/>
        <v>4</v>
      </c>
      <c r="G12" s="29">
        <f t="shared" si="1"/>
        <v>3</v>
      </c>
      <c r="H12" s="29">
        <f t="shared" si="1"/>
        <v>18907</v>
      </c>
      <c r="I12" s="9">
        <v>4</v>
      </c>
      <c r="J12" s="9">
        <v>3</v>
      </c>
      <c r="K12" s="9">
        <v>18907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30">
        <f t="shared" si="2"/>
        <v>1</v>
      </c>
      <c r="Y12" s="30">
        <f t="shared" si="3"/>
        <v>5</v>
      </c>
      <c r="Z12" s="30">
        <f t="shared" si="4"/>
        <v>34983</v>
      </c>
      <c r="AA12" s="4">
        <f t="shared" si="5"/>
        <v>0.625</v>
      </c>
      <c r="AB12" s="9">
        <v>1</v>
      </c>
      <c r="AC12" s="9">
        <v>5</v>
      </c>
      <c r="AD12" s="9">
        <v>34983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9">
        <v>2</v>
      </c>
      <c r="AR12" s="9">
        <v>1</v>
      </c>
      <c r="AS12" s="9">
        <v>4946</v>
      </c>
      <c r="AT12" s="4">
        <f t="shared" si="6"/>
        <v>0.09177955093709408</v>
      </c>
      <c r="AU12" s="29">
        <f t="shared" si="10"/>
        <v>1</v>
      </c>
      <c r="AV12" s="29">
        <f t="shared" si="7"/>
        <v>5</v>
      </c>
      <c r="AW12" s="29">
        <f t="shared" si="7"/>
        <v>34983</v>
      </c>
      <c r="AX12" s="9"/>
      <c r="AY12" s="9"/>
      <c r="AZ12" s="9"/>
      <c r="BA12" s="9">
        <v>1</v>
      </c>
      <c r="BB12" s="9">
        <v>5</v>
      </c>
      <c r="BC12" s="9">
        <v>34983</v>
      </c>
      <c r="BD12" s="9">
        <v>2</v>
      </c>
      <c r="BE12" s="9">
        <v>2</v>
      </c>
      <c r="BF12" s="9">
        <v>13961</v>
      </c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3">
        <f t="shared" si="11"/>
        <v>0</v>
      </c>
      <c r="BT12" s="3">
        <f t="shared" si="12"/>
        <v>0</v>
      </c>
      <c r="BU12" s="3">
        <f t="shared" si="13"/>
        <v>0</v>
      </c>
      <c r="BV12" s="1"/>
      <c r="BW12" s="1"/>
      <c r="BX12" s="7"/>
      <c r="BY12" s="1"/>
      <c r="BZ12" s="1"/>
      <c r="CA12" s="7"/>
    </row>
    <row r="13" spans="1:79" ht="12.75">
      <c r="A13" s="5">
        <v>4</v>
      </c>
      <c r="B13" s="52" t="s">
        <v>21</v>
      </c>
      <c r="C13" s="31">
        <f t="shared" si="8"/>
        <v>7</v>
      </c>
      <c r="D13" s="31">
        <f t="shared" si="0"/>
        <v>42</v>
      </c>
      <c r="E13" s="31">
        <f t="shared" si="14"/>
        <v>286815</v>
      </c>
      <c r="F13" s="29">
        <f t="shared" si="9"/>
        <v>3</v>
      </c>
      <c r="G13" s="29">
        <f t="shared" si="1"/>
        <v>7</v>
      </c>
      <c r="H13" s="29">
        <f t="shared" si="1"/>
        <v>38651</v>
      </c>
      <c r="I13" s="9">
        <v>3</v>
      </c>
      <c r="J13" s="9">
        <v>7</v>
      </c>
      <c r="K13" s="10">
        <v>38651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30">
        <f t="shared" si="2"/>
        <v>4</v>
      </c>
      <c r="Y13" s="30">
        <f t="shared" si="3"/>
        <v>35</v>
      </c>
      <c r="Z13" s="30">
        <f t="shared" si="4"/>
        <v>248164</v>
      </c>
      <c r="AA13" s="4">
        <f t="shared" si="5"/>
        <v>0.8333333333333334</v>
      </c>
      <c r="AB13" s="10">
        <v>4</v>
      </c>
      <c r="AC13" s="10">
        <v>35</v>
      </c>
      <c r="AD13" s="10">
        <v>248164</v>
      </c>
      <c r="AE13" s="10"/>
      <c r="AF13" s="10"/>
      <c r="AG13" s="10"/>
      <c r="AH13" s="20"/>
      <c r="AI13" s="20"/>
      <c r="AJ13" s="20"/>
      <c r="AK13" s="20"/>
      <c r="AL13" s="20"/>
      <c r="AM13" s="20"/>
      <c r="AN13" s="18"/>
      <c r="AO13" s="18"/>
      <c r="AP13" s="10"/>
      <c r="AQ13" s="9">
        <v>3</v>
      </c>
      <c r="AR13" s="9">
        <v>7</v>
      </c>
      <c r="AS13" s="9">
        <v>38651</v>
      </c>
      <c r="AT13" s="4">
        <f t="shared" si="6"/>
        <v>0.1347593396440214</v>
      </c>
      <c r="AU13" s="29">
        <f t="shared" si="10"/>
        <v>4</v>
      </c>
      <c r="AV13" s="29">
        <f t="shared" si="7"/>
        <v>35</v>
      </c>
      <c r="AW13" s="29">
        <f t="shared" si="7"/>
        <v>248164</v>
      </c>
      <c r="AX13" s="9"/>
      <c r="AY13" s="9"/>
      <c r="AZ13" s="9"/>
      <c r="BA13" s="9">
        <v>4</v>
      </c>
      <c r="BB13" s="9">
        <v>35</v>
      </c>
      <c r="BC13" s="9">
        <v>248164</v>
      </c>
      <c r="BD13" s="23"/>
      <c r="BE13" s="23"/>
      <c r="BF13" s="23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3">
        <f t="shared" si="11"/>
        <v>0</v>
      </c>
      <c r="BT13" s="3">
        <f t="shared" si="12"/>
        <v>0</v>
      </c>
      <c r="BU13" s="3">
        <f t="shared" si="13"/>
        <v>0</v>
      </c>
      <c r="BV13" s="1"/>
      <c r="BW13" s="1"/>
      <c r="BX13" s="1"/>
      <c r="BY13" s="1"/>
      <c r="BZ13" s="1"/>
      <c r="CA13" s="1"/>
    </row>
    <row r="14" spans="1:79" ht="12.75">
      <c r="A14" s="5">
        <v>5</v>
      </c>
      <c r="B14" s="52" t="s">
        <v>22</v>
      </c>
      <c r="C14" s="31">
        <f t="shared" si="8"/>
        <v>9</v>
      </c>
      <c r="D14" s="31">
        <f t="shared" si="0"/>
        <v>137</v>
      </c>
      <c r="E14" s="31">
        <f t="shared" si="14"/>
        <v>1095280</v>
      </c>
      <c r="F14" s="29">
        <f>I14+L14+O14+R14+U14</f>
        <v>1</v>
      </c>
      <c r="G14" s="29">
        <f>J14+M14+P14+S14+V14</f>
        <v>3</v>
      </c>
      <c r="H14" s="29">
        <f>K14+N14+Q14+T14+W14</f>
        <v>11800</v>
      </c>
      <c r="I14" s="23">
        <v>1</v>
      </c>
      <c r="J14" s="23">
        <v>3</v>
      </c>
      <c r="K14" s="23">
        <v>11800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30">
        <f t="shared" si="2"/>
        <v>8</v>
      </c>
      <c r="Y14" s="30">
        <f t="shared" si="3"/>
        <v>134</v>
      </c>
      <c r="Z14" s="30">
        <f t="shared" si="4"/>
        <v>1083480</v>
      </c>
      <c r="AA14" s="4">
        <f t="shared" si="5"/>
        <v>0.9781021897810219</v>
      </c>
      <c r="AB14" s="23">
        <v>8</v>
      </c>
      <c r="AC14" s="23">
        <v>134</v>
      </c>
      <c r="AD14" s="23">
        <v>1083480</v>
      </c>
      <c r="AE14" s="23"/>
      <c r="AF14" s="23"/>
      <c r="AG14" s="23"/>
      <c r="AH14" s="21"/>
      <c r="AI14" s="21"/>
      <c r="AJ14" s="21"/>
      <c r="AK14" s="21"/>
      <c r="AL14" s="21"/>
      <c r="AM14" s="21"/>
      <c r="AN14" s="21"/>
      <c r="AO14" s="21"/>
      <c r="AP14" s="21"/>
      <c r="AQ14" s="23">
        <v>1</v>
      </c>
      <c r="AR14" s="23">
        <v>3</v>
      </c>
      <c r="AS14" s="23">
        <v>11800</v>
      </c>
      <c r="AT14" s="4">
        <f t="shared" si="6"/>
        <v>0.010773500839967863</v>
      </c>
      <c r="AU14" s="29">
        <f t="shared" si="10"/>
        <v>8</v>
      </c>
      <c r="AV14" s="29">
        <f t="shared" si="7"/>
        <v>134</v>
      </c>
      <c r="AW14" s="29">
        <f t="shared" si="7"/>
        <v>1083480</v>
      </c>
      <c r="AX14" s="9"/>
      <c r="AY14" s="9"/>
      <c r="AZ14" s="9"/>
      <c r="BA14" s="23">
        <v>8</v>
      </c>
      <c r="BB14" s="23">
        <v>134</v>
      </c>
      <c r="BC14" s="23">
        <v>1083480</v>
      </c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3">
        <f t="shared" si="11"/>
        <v>0</v>
      </c>
      <c r="BT14" s="3">
        <f t="shared" si="12"/>
        <v>0</v>
      </c>
      <c r="BU14" s="3">
        <f t="shared" si="13"/>
        <v>0</v>
      </c>
      <c r="BV14" s="1"/>
      <c r="BW14" s="1"/>
      <c r="BX14" s="1"/>
      <c r="BY14" s="1"/>
      <c r="BZ14" s="1"/>
      <c r="CA14" s="1"/>
    </row>
    <row r="15" spans="1:79" ht="12.75">
      <c r="A15" s="5">
        <v>6</v>
      </c>
      <c r="B15" s="52" t="s">
        <v>23</v>
      </c>
      <c r="C15" s="31">
        <f t="shared" si="8"/>
        <v>0</v>
      </c>
      <c r="D15" s="31">
        <f t="shared" si="0"/>
        <v>0</v>
      </c>
      <c r="E15" s="31">
        <f t="shared" si="14"/>
        <v>0</v>
      </c>
      <c r="F15" s="29">
        <f t="shared" si="9"/>
        <v>0</v>
      </c>
      <c r="G15" s="29">
        <f t="shared" si="1"/>
        <v>0</v>
      </c>
      <c r="H15" s="29">
        <f t="shared" si="1"/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30">
        <f t="shared" si="2"/>
        <v>0</v>
      </c>
      <c r="Y15" s="30">
        <f t="shared" si="3"/>
        <v>0</v>
      </c>
      <c r="Z15" s="30">
        <f t="shared" si="4"/>
        <v>0</v>
      </c>
      <c r="AA15" s="4" t="e">
        <f t="shared" si="5"/>
        <v>#DIV/0!</v>
      </c>
      <c r="AB15" s="9"/>
      <c r="AC15" s="9"/>
      <c r="AD15" s="9"/>
      <c r="AE15" s="10"/>
      <c r="AF15" s="10"/>
      <c r="AG15" s="10"/>
      <c r="AH15" s="21"/>
      <c r="AI15" s="21"/>
      <c r="AJ15" s="21"/>
      <c r="AK15" s="21"/>
      <c r="AL15" s="21"/>
      <c r="AM15" s="21"/>
      <c r="AN15" s="21"/>
      <c r="AO15" s="21"/>
      <c r="AP15" s="21"/>
      <c r="AQ15" s="9"/>
      <c r="AR15" s="9"/>
      <c r="AS15" s="9"/>
      <c r="AT15" s="4" t="e">
        <f t="shared" si="6"/>
        <v>#DIV/0!</v>
      </c>
      <c r="AU15" s="29">
        <f t="shared" si="10"/>
        <v>0</v>
      </c>
      <c r="AV15" s="29">
        <f t="shared" si="7"/>
        <v>0</v>
      </c>
      <c r="AW15" s="29">
        <f t="shared" si="7"/>
        <v>0</v>
      </c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6"/>
      <c r="BI15" s="9"/>
      <c r="BJ15" s="9"/>
      <c r="BK15" s="9"/>
      <c r="BL15" s="9"/>
      <c r="BM15" s="9"/>
      <c r="BN15" s="9"/>
      <c r="BO15" s="9"/>
      <c r="BP15" s="9"/>
      <c r="BQ15" s="6"/>
      <c r="BR15" s="9"/>
      <c r="BS15" s="3">
        <f t="shared" si="11"/>
        <v>0</v>
      </c>
      <c r="BT15" s="3">
        <f t="shared" si="12"/>
        <v>0</v>
      </c>
      <c r="BU15" s="3">
        <f t="shared" si="13"/>
        <v>0</v>
      </c>
      <c r="BV15" s="1"/>
      <c r="BW15" s="1"/>
      <c r="BX15" s="1"/>
      <c r="BY15" s="1"/>
      <c r="BZ15" s="1"/>
      <c r="CA15" s="1"/>
    </row>
    <row r="16" spans="1:79" ht="12.75">
      <c r="A16" s="5">
        <v>7</v>
      </c>
      <c r="B16" s="52" t="s">
        <v>24</v>
      </c>
      <c r="C16" s="31">
        <f t="shared" si="8"/>
        <v>3</v>
      </c>
      <c r="D16" s="31">
        <f t="shared" si="0"/>
        <v>3</v>
      </c>
      <c r="E16" s="31">
        <f t="shared" si="14"/>
        <v>10182</v>
      </c>
      <c r="F16" s="29">
        <f t="shared" si="9"/>
        <v>3</v>
      </c>
      <c r="G16" s="29">
        <f t="shared" si="1"/>
        <v>3</v>
      </c>
      <c r="H16" s="29">
        <f t="shared" si="1"/>
        <v>10182</v>
      </c>
      <c r="I16" s="23">
        <v>3</v>
      </c>
      <c r="J16" s="23">
        <v>3</v>
      </c>
      <c r="K16" s="23">
        <v>10182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0">
        <f t="shared" si="2"/>
        <v>0</v>
      </c>
      <c r="Y16" s="30">
        <f t="shared" si="3"/>
        <v>0</v>
      </c>
      <c r="Z16" s="30">
        <f t="shared" si="4"/>
        <v>0</v>
      </c>
      <c r="AA16" s="4">
        <f t="shared" si="5"/>
        <v>0</v>
      </c>
      <c r="AB16" s="23"/>
      <c r="AC16" s="23"/>
      <c r="AD16" s="23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3">
        <v>3</v>
      </c>
      <c r="AR16" s="23">
        <v>3</v>
      </c>
      <c r="AS16" s="23">
        <v>10182</v>
      </c>
      <c r="AT16" s="4">
        <f t="shared" si="6"/>
        <v>1</v>
      </c>
      <c r="AU16" s="29">
        <f t="shared" si="10"/>
        <v>0</v>
      </c>
      <c r="AV16" s="29">
        <f t="shared" si="7"/>
        <v>0</v>
      </c>
      <c r="AW16" s="29">
        <f t="shared" si="7"/>
        <v>0</v>
      </c>
      <c r="AX16" s="9"/>
      <c r="AY16" s="9"/>
      <c r="AZ16" s="9"/>
      <c r="BA16" s="23"/>
      <c r="BB16" s="23"/>
      <c r="BC16" s="23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3">
        <f t="shared" si="11"/>
        <v>0</v>
      </c>
      <c r="BT16" s="3">
        <f t="shared" si="12"/>
        <v>0</v>
      </c>
      <c r="BU16" s="3">
        <f t="shared" si="13"/>
        <v>0</v>
      </c>
      <c r="BV16" s="1"/>
      <c r="BW16" s="1"/>
      <c r="BX16" s="1"/>
      <c r="BY16" s="1"/>
      <c r="BZ16" s="1"/>
      <c r="CA16" s="1"/>
    </row>
    <row r="17" spans="1:79" ht="12.75">
      <c r="A17" s="5">
        <v>8</v>
      </c>
      <c r="B17" s="52" t="s">
        <v>25</v>
      </c>
      <c r="C17" s="31">
        <f t="shared" si="8"/>
        <v>11</v>
      </c>
      <c r="D17" s="31">
        <f t="shared" si="0"/>
        <v>11</v>
      </c>
      <c r="E17" s="31">
        <f t="shared" si="14"/>
        <v>91968</v>
      </c>
      <c r="F17" s="29">
        <f t="shared" si="9"/>
        <v>11</v>
      </c>
      <c r="G17" s="29">
        <f t="shared" si="1"/>
        <v>11</v>
      </c>
      <c r="H17" s="29">
        <f t="shared" si="1"/>
        <v>91968</v>
      </c>
      <c r="I17" s="9">
        <v>11</v>
      </c>
      <c r="J17" s="9">
        <v>11</v>
      </c>
      <c r="K17" s="9">
        <v>91968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30">
        <f t="shared" si="2"/>
        <v>0</v>
      </c>
      <c r="Y17" s="30">
        <f t="shared" si="3"/>
        <v>0</v>
      </c>
      <c r="Z17" s="30">
        <f t="shared" si="4"/>
        <v>0</v>
      </c>
      <c r="AA17" s="4">
        <f t="shared" si="5"/>
        <v>0</v>
      </c>
      <c r="AB17" s="9"/>
      <c r="AC17" s="9"/>
      <c r="AD17" s="9"/>
      <c r="AE17" s="10"/>
      <c r="AF17" s="10"/>
      <c r="AG17" s="10"/>
      <c r="AH17" s="21"/>
      <c r="AI17" s="21"/>
      <c r="AJ17" s="21"/>
      <c r="AK17" s="21"/>
      <c r="AL17" s="21"/>
      <c r="AM17" s="21"/>
      <c r="AN17" s="21"/>
      <c r="AO17" s="21"/>
      <c r="AP17" s="21"/>
      <c r="AQ17" s="10">
        <v>7</v>
      </c>
      <c r="AR17" s="9">
        <v>6</v>
      </c>
      <c r="AS17" s="9">
        <v>26005</v>
      </c>
      <c r="AT17" s="4">
        <f t="shared" si="6"/>
        <v>0.28276139526791927</v>
      </c>
      <c r="AU17" s="29">
        <f t="shared" si="10"/>
        <v>1</v>
      </c>
      <c r="AV17" s="29">
        <f t="shared" si="7"/>
        <v>2</v>
      </c>
      <c r="AW17" s="29">
        <f t="shared" si="7"/>
        <v>24674</v>
      </c>
      <c r="AX17" s="9">
        <v>1</v>
      </c>
      <c r="AY17" s="9">
        <v>2</v>
      </c>
      <c r="AZ17" s="9">
        <v>24674</v>
      </c>
      <c r="BA17" s="9"/>
      <c r="BB17" s="9"/>
      <c r="BC17" s="9"/>
      <c r="BD17" s="9">
        <v>3</v>
      </c>
      <c r="BE17" s="9">
        <v>3</v>
      </c>
      <c r="BF17" s="9">
        <v>41289</v>
      </c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3">
        <f t="shared" si="11"/>
        <v>0</v>
      </c>
      <c r="BT17" s="3">
        <f t="shared" si="12"/>
        <v>0</v>
      </c>
      <c r="BU17" s="3">
        <f>BI17+BO17+BR17</f>
        <v>0</v>
      </c>
      <c r="BV17" s="1"/>
      <c r="BW17" s="1"/>
      <c r="BX17" s="1"/>
      <c r="BY17" s="1"/>
      <c r="BZ17" s="1"/>
      <c r="CA17" s="1"/>
    </row>
    <row r="18" spans="1:80" ht="12.75">
      <c r="A18" s="5">
        <v>9</v>
      </c>
      <c r="B18" s="52" t="s">
        <v>26</v>
      </c>
      <c r="C18" s="31">
        <f t="shared" si="8"/>
        <v>8</v>
      </c>
      <c r="D18" s="31">
        <f t="shared" si="0"/>
        <v>66</v>
      </c>
      <c r="E18" s="31">
        <f t="shared" si="14"/>
        <v>526467</v>
      </c>
      <c r="F18" s="29">
        <f t="shared" si="9"/>
        <v>4</v>
      </c>
      <c r="G18" s="29">
        <f t="shared" si="1"/>
        <v>11</v>
      </c>
      <c r="H18" s="29">
        <f t="shared" si="1"/>
        <v>78519</v>
      </c>
      <c r="I18" s="9">
        <v>4</v>
      </c>
      <c r="J18" s="9">
        <v>11</v>
      </c>
      <c r="K18" s="9">
        <v>78519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30">
        <f t="shared" si="2"/>
        <v>4</v>
      </c>
      <c r="Y18" s="30">
        <f t="shared" si="3"/>
        <v>55</v>
      </c>
      <c r="Z18" s="30">
        <f t="shared" si="4"/>
        <v>447948</v>
      </c>
      <c r="AA18" s="4">
        <f t="shared" si="5"/>
        <v>0.8333333333333334</v>
      </c>
      <c r="AB18" s="9">
        <v>4</v>
      </c>
      <c r="AC18" s="9">
        <v>55</v>
      </c>
      <c r="AD18" s="9">
        <v>447948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33">
        <v>2</v>
      </c>
      <c r="AR18" s="33">
        <v>2</v>
      </c>
      <c r="AS18" s="33">
        <v>3962</v>
      </c>
      <c r="AT18" s="4">
        <f t="shared" si="6"/>
        <v>0.007525637884235859</v>
      </c>
      <c r="AU18" s="29">
        <f t="shared" si="10"/>
        <v>5</v>
      </c>
      <c r="AV18" s="29">
        <f t="shared" si="7"/>
        <v>63</v>
      </c>
      <c r="AW18" s="29">
        <f t="shared" si="7"/>
        <v>520899</v>
      </c>
      <c r="AX18" s="34">
        <v>1</v>
      </c>
      <c r="AY18" s="34">
        <v>8</v>
      </c>
      <c r="AZ18" s="34">
        <v>72951</v>
      </c>
      <c r="BA18" s="34">
        <v>4</v>
      </c>
      <c r="BB18" s="34">
        <v>55</v>
      </c>
      <c r="BC18" s="9">
        <v>447948</v>
      </c>
      <c r="BD18" s="9"/>
      <c r="BE18" s="9"/>
      <c r="BF18" s="9"/>
      <c r="BG18" s="33">
        <v>1</v>
      </c>
      <c r="BH18" s="33">
        <v>1</v>
      </c>
      <c r="BI18" s="33">
        <v>1606</v>
      </c>
      <c r="BJ18" s="9">
        <v>1</v>
      </c>
      <c r="BK18" s="9">
        <v>1</v>
      </c>
      <c r="BL18" s="9">
        <v>1606</v>
      </c>
      <c r="BM18" s="9"/>
      <c r="BN18" s="9"/>
      <c r="BO18" s="9"/>
      <c r="BP18" s="9"/>
      <c r="BQ18" s="9"/>
      <c r="BR18" s="9"/>
      <c r="BS18" s="3">
        <f t="shared" si="11"/>
        <v>1</v>
      </c>
      <c r="BT18" s="3">
        <f t="shared" si="12"/>
        <v>1</v>
      </c>
      <c r="BU18" s="3">
        <f t="shared" si="13"/>
        <v>1606</v>
      </c>
      <c r="BV18" s="1"/>
      <c r="BW18" s="1"/>
      <c r="BX18" s="1"/>
      <c r="BY18" s="9"/>
      <c r="BZ18" s="9"/>
      <c r="CA18" s="9"/>
      <c r="CB18" s="42"/>
    </row>
    <row r="19" spans="1:79" ht="12.75">
      <c r="A19" s="5">
        <v>10</v>
      </c>
      <c r="B19" s="53" t="s">
        <v>27</v>
      </c>
      <c r="C19" s="31">
        <f t="shared" si="8"/>
        <v>9</v>
      </c>
      <c r="D19" s="31">
        <f t="shared" si="0"/>
        <v>14</v>
      </c>
      <c r="E19" s="31">
        <f t="shared" si="14"/>
        <v>122246</v>
      </c>
      <c r="F19" s="29">
        <f t="shared" si="9"/>
        <v>8</v>
      </c>
      <c r="G19" s="29">
        <f t="shared" si="1"/>
        <v>6</v>
      </c>
      <c r="H19" s="29">
        <f t="shared" si="1"/>
        <v>52268</v>
      </c>
      <c r="I19" s="9">
        <v>8</v>
      </c>
      <c r="J19" s="9">
        <v>6</v>
      </c>
      <c r="K19" s="9">
        <v>52268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30">
        <f t="shared" si="2"/>
        <v>1</v>
      </c>
      <c r="Y19" s="30">
        <f t="shared" si="3"/>
        <v>8</v>
      </c>
      <c r="Z19" s="30">
        <f t="shared" si="4"/>
        <v>69978</v>
      </c>
      <c r="AA19" s="4">
        <f t="shared" si="5"/>
        <v>0.5714285714285714</v>
      </c>
      <c r="AB19" s="9">
        <v>1</v>
      </c>
      <c r="AC19" s="9">
        <v>8</v>
      </c>
      <c r="AD19" s="9">
        <v>69978</v>
      </c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33">
        <v>7</v>
      </c>
      <c r="AR19" s="33">
        <v>1</v>
      </c>
      <c r="AS19" s="33">
        <v>3868</v>
      </c>
      <c r="AT19" s="4">
        <f t="shared" si="6"/>
        <v>0.031641117091765786</v>
      </c>
      <c r="AU19" s="29">
        <f t="shared" si="10"/>
        <v>2</v>
      </c>
      <c r="AV19" s="29">
        <f t="shared" si="7"/>
        <v>13</v>
      </c>
      <c r="AW19" s="29">
        <f t="shared" si="7"/>
        <v>118378</v>
      </c>
      <c r="AX19" s="33">
        <v>1</v>
      </c>
      <c r="AY19" s="43">
        <v>5</v>
      </c>
      <c r="AZ19" s="33">
        <v>48400</v>
      </c>
      <c r="BA19" s="33">
        <v>1</v>
      </c>
      <c r="BB19" s="43">
        <v>8</v>
      </c>
      <c r="BC19" s="38">
        <v>69978</v>
      </c>
      <c r="BD19" s="9"/>
      <c r="BE19" s="9"/>
      <c r="BF19" s="9"/>
      <c r="BG19" s="9"/>
      <c r="BH19" s="9"/>
      <c r="BI19" s="9"/>
      <c r="BJ19" s="9"/>
      <c r="BK19" s="9"/>
      <c r="BL19" s="9"/>
      <c r="BM19" s="9">
        <v>1</v>
      </c>
      <c r="BN19" s="9">
        <v>5</v>
      </c>
      <c r="BO19" s="9">
        <v>48400</v>
      </c>
      <c r="BP19" s="9"/>
      <c r="BQ19" s="9"/>
      <c r="BR19" s="9"/>
      <c r="BS19" s="3">
        <f t="shared" si="11"/>
        <v>1</v>
      </c>
      <c r="BT19" s="3">
        <f t="shared" si="12"/>
        <v>5</v>
      </c>
      <c r="BU19" s="3">
        <f t="shared" si="13"/>
        <v>48400</v>
      </c>
      <c r="BV19" s="1"/>
      <c r="BW19" s="1"/>
      <c r="BX19" s="1"/>
      <c r="BY19" s="1"/>
      <c r="BZ19" s="1"/>
      <c r="CA19" s="1"/>
    </row>
    <row r="20" spans="1:79" ht="12.75">
      <c r="A20" s="5">
        <v>11</v>
      </c>
      <c r="B20" s="52" t="s">
        <v>28</v>
      </c>
      <c r="C20" s="31">
        <f t="shared" si="8"/>
        <v>22</v>
      </c>
      <c r="D20" s="31">
        <f t="shared" si="0"/>
        <v>343</v>
      </c>
      <c r="E20" s="31">
        <f t="shared" si="14"/>
        <v>3007519</v>
      </c>
      <c r="F20" s="29">
        <f t="shared" si="9"/>
        <v>12</v>
      </c>
      <c r="G20" s="29">
        <f t="shared" si="1"/>
        <v>9</v>
      </c>
      <c r="H20" s="29">
        <f t="shared" si="1"/>
        <v>48191</v>
      </c>
      <c r="I20" s="23">
        <v>12</v>
      </c>
      <c r="J20" s="23">
        <v>9</v>
      </c>
      <c r="K20" s="41">
        <v>48191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30">
        <f t="shared" si="2"/>
        <v>10</v>
      </c>
      <c r="Y20" s="30">
        <f t="shared" si="3"/>
        <v>334</v>
      </c>
      <c r="Z20" s="30">
        <f t="shared" si="4"/>
        <v>2959328</v>
      </c>
      <c r="AA20" s="4">
        <f t="shared" si="5"/>
        <v>0.9737609329446064</v>
      </c>
      <c r="AB20" s="23">
        <v>10</v>
      </c>
      <c r="AC20" s="23">
        <v>334</v>
      </c>
      <c r="AD20" s="41">
        <v>2959328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3">
        <v>12</v>
      </c>
      <c r="AR20" s="23">
        <v>9</v>
      </c>
      <c r="AS20" s="23">
        <v>48191</v>
      </c>
      <c r="AT20" s="4">
        <f t="shared" si="6"/>
        <v>0.016023506418413318</v>
      </c>
      <c r="AU20" s="29">
        <f t="shared" si="10"/>
        <v>10</v>
      </c>
      <c r="AV20" s="29">
        <f t="shared" si="7"/>
        <v>334</v>
      </c>
      <c r="AW20" s="29">
        <f t="shared" si="7"/>
        <v>2959328</v>
      </c>
      <c r="AX20" s="23"/>
      <c r="AY20" s="23"/>
      <c r="AZ20" s="23"/>
      <c r="BA20" s="23">
        <v>10</v>
      </c>
      <c r="BB20" s="23">
        <v>334</v>
      </c>
      <c r="BC20" s="41">
        <v>2959328</v>
      </c>
      <c r="BD20" s="23"/>
      <c r="BE20" s="23"/>
      <c r="BF20" s="23"/>
      <c r="BG20" s="9"/>
      <c r="BH20" s="9"/>
      <c r="BI20" s="9"/>
      <c r="BJ20" s="9"/>
      <c r="BK20" s="9"/>
      <c r="BL20" s="9"/>
      <c r="BM20" s="9"/>
      <c r="BN20" s="9"/>
      <c r="BO20" s="9"/>
      <c r="BP20" s="23"/>
      <c r="BQ20" s="24"/>
      <c r="BR20" s="23"/>
      <c r="BS20" s="3">
        <f t="shared" si="11"/>
        <v>0</v>
      </c>
      <c r="BT20" s="25">
        <f t="shared" si="12"/>
        <v>0</v>
      </c>
      <c r="BU20" s="3">
        <f>BI20+BO20+BR20</f>
        <v>0</v>
      </c>
      <c r="BV20" s="9"/>
      <c r="BW20" s="10"/>
      <c r="BX20" s="9"/>
      <c r="BY20" s="9"/>
      <c r="BZ20" s="10"/>
      <c r="CA20" s="9"/>
    </row>
    <row r="21" spans="1:79" ht="12.75">
      <c r="A21" s="5">
        <v>12</v>
      </c>
      <c r="B21" s="52" t="s">
        <v>29</v>
      </c>
      <c r="C21" s="31">
        <f t="shared" si="8"/>
        <v>3</v>
      </c>
      <c r="D21" s="31">
        <f t="shared" si="0"/>
        <v>2</v>
      </c>
      <c r="E21" s="31">
        <f t="shared" si="14"/>
        <v>8854</v>
      </c>
      <c r="F21" s="29">
        <f t="shared" si="9"/>
        <v>3</v>
      </c>
      <c r="G21" s="29">
        <f t="shared" si="1"/>
        <v>2</v>
      </c>
      <c r="H21" s="29">
        <f t="shared" si="1"/>
        <v>8854</v>
      </c>
      <c r="I21" s="9">
        <v>3</v>
      </c>
      <c r="J21" s="9">
        <v>2</v>
      </c>
      <c r="K21" s="9">
        <v>8854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0">
        <f t="shared" si="2"/>
        <v>0</v>
      </c>
      <c r="Y21" s="30">
        <f t="shared" si="3"/>
        <v>0</v>
      </c>
      <c r="Z21" s="30">
        <f t="shared" si="4"/>
        <v>0</v>
      </c>
      <c r="AA21" s="4">
        <f t="shared" si="5"/>
        <v>0</v>
      </c>
      <c r="AB21" s="9"/>
      <c r="AC21" s="9"/>
      <c r="AD21" s="9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9">
        <v>3</v>
      </c>
      <c r="AR21" s="9">
        <v>2</v>
      </c>
      <c r="AS21" s="9">
        <v>8854</v>
      </c>
      <c r="AT21" s="4">
        <f t="shared" si="6"/>
        <v>1</v>
      </c>
      <c r="AU21" s="29">
        <f t="shared" si="10"/>
        <v>0</v>
      </c>
      <c r="AV21" s="29">
        <f t="shared" si="7"/>
        <v>0</v>
      </c>
      <c r="AW21" s="29">
        <f t="shared" si="7"/>
        <v>0</v>
      </c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3">
        <f t="shared" si="11"/>
        <v>0</v>
      </c>
      <c r="BT21" s="3">
        <f t="shared" si="12"/>
        <v>0</v>
      </c>
      <c r="BU21" s="3">
        <f t="shared" si="13"/>
        <v>0</v>
      </c>
      <c r="BV21" s="1"/>
      <c r="BW21" s="1"/>
      <c r="BX21" s="1"/>
      <c r="BY21" s="1"/>
      <c r="BZ21" s="1"/>
      <c r="CA21" s="1"/>
    </row>
    <row r="22" spans="1:79" ht="12.75">
      <c r="A22" s="5">
        <v>13</v>
      </c>
      <c r="B22" s="52" t="s">
        <v>30</v>
      </c>
      <c r="C22" s="31">
        <f t="shared" si="8"/>
        <v>3</v>
      </c>
      <c r="D22" s="31">
        <f t="shared" si="0"/>
        <v>2</v>
      </c>
      <c r="E22" s="31">
        <f t="shared" si="14"/>
        <v>10285</v>
      </c>
      <c r="F22" s="29">
        <f t="shared" si="9"/>
        <v>3</v>
      </c>
      <c r="G22" s="29">
        <f t="shared" si="1"/>
        <v>2</v>
      </c>
      <c r="H22" s="29">
        <f t="shared" si="1"/>
        <v>10285</v>
      </c>
      <c r="I22" s="35">
        <v>3</v>
      </c>
      <c r="J22" s="35">
        <v>2</v>
      </c>
      <c r="K22" s="35">
        <v>10285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30">
        <f t="shared" si="2"/>
        <v>0</v>
      </c>
      <c r="Y22" s="30">
        <f t="shared" si="3"/>
        <v>0</v>
      </c>
      <c r="Z22" s="30">
        <f t="shared" si="4"/>
        <v>0</v>
      </c>
      <c r="AA22" s="4">
        <f t="shared" si="5"/>
        <v>0</v>
      </c>
      <c r="AB22" s="36"/>
      <c r="AC22" s="36"/>
      <c r="AD22" s="36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35">
        <v>3</v>
      </c>
      <c r="AR22" s="35">
        <v>2</v>
      </c>
      <c r="AS22" s="35">
        <v>10285</v>
      </c>
      <c r="AT22" s="4">
        <f t="shared" si="6"/>
        <v>1</v>
      </c>
      <c r="AU22" s="29">
        <f t="shared" si="10"/>
        <v>0</v>
      </c>
      <c r="AV22" s="29">
        <f t="shared" si="7"/>
        <v>0</v>
      </c>
      <c r="AW22" s="29">
        <f t="shared" si="7"/>
        <v>0</v>
      </c>
      <c r="AX22" s="9"/>
      <c r="AY22" s="9"/>
      <c r="AZ22" s="9"/>
      <c r="BA22" s="9"/>
      <c r="BB22" s="9"/>
      <c r="BC22" s="9"/>
      <c r="BD22" s="9"/>
      <c r="BE22" s="9"/>
      <c r="BF22" s="9"/>
      <c r="BG22" s="35"/>
      <c r="BH22" s="35"/>
      <c r="BI22" s="35"/>
      <c r="BJ22" s="9"/>
      <c r="BK22" s="9"/>
      <c r="BL22" s="9"/>
      <c r="BM22" s="35"/>
      <c r="BN22" s="35"/>
      <c r="BO22" s="35"/>
      <c r="BP22" s="9"/>
      <c r="BQ22" s="9"/>
      <c r="BR22" s="9"/>
      <c r="BS22" s="3">
        <f t="shared" si="11"/>
        <v>0</v>
      </c>
      <c r="BT22" s="3">
        <f t="shared" si="12"/>
        <v>0</v>
      </c>
      <c r="BU22" s="3">
        <f t="shared" si="13"/>
        <v>0</v>
      </c>
      <c r="BV22" s="1"/>
      <c r="BW22" s="1"/>
      <c r="BX22" s="1"/>
      <c r="BY22" s="1"/>
      <c r="BZ22" s="1"/>
      <c r="CA22" s="1"/>
    </row>
    <row r="23" spans="1:79" ht="12.75">
      <c r="A23" s="5">
        <v>14</v>
      </c>
      <c r="B23" s="53" t="s">
        <v>31</v>
      </c>
      <c r="C23" s="31">
        <f t="shared" si="8"/>
        <v>36</v>
      </c>
      <c r="D23" s="31">
        <f t="shared" si="0"/>
        <v>77</v>
      </c>
      <c r="E23" s="31">
        <f t="shared" si="14"/>
        <v>511981</v>
      </c>
      <c r="F23" s="29">
        <f t="shared" si="9"/>
        <v>4</v>
      </c>
      <c r="G23" s="29">
        <f t="shared" si="1"/>
        <v>9</v>
      </c>
      <c r="H23" s="29">
        <f t="shared" si="1"/>
        <v>35902</v>
      </c>
      <c r="I23" s="50">
        <v>4</v>
      </c>
      <c r="J23" s="50">
        <v>9</v>
      </c>
      <c r="K23" s="50">
        <v>35902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0">
        <f aca="true" t="shared" si="15" ref="X23:Z27">AB23+AE23+AH23+AK23+AN23</f>
        <v>32</v>
      </c>
      <c r="Y23" s="30">
        <f t="shared" si="15"/>
        <v>68</v>
      </c>
      <c r="Z23" s="30">
        <f t="shared" si="15"/>
        <v>476079</v>
      </c>
      <c r="AA23" s="4">
        <f t="shared" si="5"/>
        <v>0.8831168831168831</v>
      </c>
      <c r="AB23" s="50">
        <v>32</v>
      </c>
      <c r="AC23" s="50">
        <v>68</v>
      </c>
      <c r="AD23" s="50">
        <v>476079</v>
      </c>
      <c r="AE23" s="10"/>
      <c r="AF23" s="10"/>
      <c r="AG23" s="10"/>
      <c r="AH23" s="21"/>
      <c r="AI23" s="21"/>
      <c r="AJ23" s="21"/>
      <c r="AK23" s="21"/>
      <c r="AL23" s="21"/>
      <c r="AM23" s="21"/>
      <c r="AN23" s="21"/>
      <c r="AO23" s="21"/>
      <c r="AP23" s="21"/>
      <c r="AQ23" s="50">
        <v>1</v>
      </c>
      <c r="AR23" s="50">
        <v>1</v>
      </c>
      <c r="AS23" s="50">
        <v>4232</v>
      </c>
      <c r="AT23" s="4">
        <f t="shared" si="6"/>
        <v>0.008265931743560797</v>
      </c>
      <c r="AU23" s="29">
        <f t="shared" si="10"/>
        <v>35</v>
      </c>
      <c r="AV23" s="29">
        <f t="shared" si="7"/>
        <v>76</v>
      </c>
      <c r="AW23" s="29">
        <f t="shared" si="7"/>
        <v>507749</v>
      </c>
      <c r="AX23" s="9">
        <v>3</v>
      </c>
      <c r="AY23" s="9">
        <v>8</v>
      </c>
      <c r="AZ23" s="9">
        <v>31670</v>
      </c>
      <c r="BA23" s="9">
        <v>32</v>
      </c>
      <c r="BB23" s="9">
        <v>68</v>
      </c>
      <c r="BC23" s="9">
        <v>476079</v>
      </c>
      <c r="BD23" s="9"/>
      <c r="BE23" s="9"/>
      <c r="BF23" s="9"/>
      <c r="BG23" s="9"/>
      <c r="BH23" s="9"/>
      <c r="BI23" s="9"/>
      <c r="BJ23" s="9">
        <v>1</v>
      </c>
      <c r="BK23" s="9">
        <v>1</v>
      </c>
      <c r="BL23" s="9">
        <v>4232</v>
      </c>
      <c r="BM23" s="9">
        <v>3</v>
      </c>
      <c r="BN23" s="9">
        <v>8</v>
      </c>
      <c r="BO23" s="9">
        <v>31670</v>
      </c>
      <c r="BP23" s="9"/>
      <c r="BQ23" s="9"/>
      <c r="BR23" s="9"/>
      <c r="BS23" s="3">
        <f t="shared" si="11"/>
        <v>3</v>
      </c>
      <c r="BT23" s="3">
        <f t="shared" si="12"/>
        <v>8</v>
      </c>
      <c r="BU23" s="3">
        <f t="shared" si="13"/>
        <v>31670</v>
      </c>
      <c r="BV23" s="1">
        <v>1</v>
      </c>
      <c r="BW23" s="1">
        <v>3</v>
      </c>
      <c r="BX23" s="1">
        <v>19520</v>
      </c>
      <c r="BY23" s="1"/>
      <c r="BZ23" s="1"/>
      <c r="CA23" s="1"/>
    </row>
    <row r="24" spans="1:79" ht="12.75">
      <c r="A24" s="5">
        <v>15</v>
      </c>
      <c r="B24" s="52" t="s">
        <v>32</v>
      </c>
      <c r="C24" s="31">
        <f t="shared" si="8"/>
        <v>14</v>
      </c>
      <c r="D24" s="32">
        <f t="shared" si="0"/>
        <v>20</v>
      </c>
      <c r="E24" s="31">
        <f t="shared" si="14"/>
        <v>103247</v>
      </c>
      <c r="F24" s="29">
        <f t="shared" si="9"/>
        <v>14</v>
      </c>
      <c r="G24" s="29">
        <f t="shared" si="1"/>
        <v>20</v>
      </c>
      <c r="H24" s="29">
        <f t="shared" si="1"/>
        <v>103247</v>
      </c>
      <c r="I24" s="23">
        <v>14</v>
      </c>
      <c r="J24" s="23">
        <v>20</v>
      </c>
      <c r="K24" s="23">
        <v>103247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30">
        <f t="shared" si="15"/>
        <v>0</v>
      </c>
      <c r="Y24" s="30">
        <f t="shared" si="15"/>
        <v>0</v>
      </c>
      <c r="Z24" s="30">
        <f t="shared" si="15"/>
        <v>0</v>
      </c>
      <c r="AA24" s="4">
        <f t="shared" si="5"/>
        <v>0</v>
      </c>
      <c r="AB24" s="26"/>
      <c r="AC24" s="27"/>
      <c r="AD24" s="26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>
        <v>12</v>
      </c>
      <c r="AR24" s="22">
        <v>1</v>
      </c>
      <c r="AS24" s="23">
        <v>10495</v>
      </c>
      <c r="AT24" s="4">
        <f t="shared" si="6"/>
        <v>0.10164944259881643</v>
      </c>
      <c r="AU24" s="29">
        <f t="shared" si="10"/>
        <v>2</v>
      </c>
      <c r="AV24" s="29">
        <f t="shared" si="7"/>
        <v>19</v>
      </c>
      <c r="AW24" s="29">
        <f t="shared" si="7"/>
        <v>92752</v>
      </c>
      <c r="AX24" s="22">
        <v>2</v>
      </c>
      <c r="AY24" s="24">
        <v>19</v>
      </c>
      <c r="AZ24" s="23">
        <v>92752</v>
      </c>
      <c r="BA24" s="23"/>
      <c r="BB24" s="22"/>
      <c r="BC24" s="22"/>
      <c r="BD24" s="9"/>
      <c r="BE24" s="9"/>
      <c r="BF24" s="9"/>
      <c r="BG24" s="9"/>
      <c r="BH24" s="9"/>
      <c r="BI24" s="9"/>
      <c r="BJ24" s="9"/>
      <c r="BK24" s="9"/>
      <c r="BL24" s="9"/>
      <c r="BM24" s="23"/>
      <c r="BN24" s="24"/>
      <c r="BO24" s="23"/>
      <c r="BP24" s="9"/>
      <c r="BQ24" s="9"/>
      <c r="BR24" s="9"/>
      <c r="BS24" s="3">
        <f t="shared" si="11"/>
        <v>0</v>
      </c>
      <c r="BT24" s="25">
        <f t="shared" si="12"/>
        <v>0</v>
      </c>
      <c r="BU24" s="3">
        <f t="shared" si="13"/>
        <v>0</v>
      </c>
      <c r="BV24" s="1"/>
      <c r="BW24" s="1"/>
      <c r="BX24" s="1"/>
      <c r="BY24" s="1"/>
      <c r="BZ24" s="1"/>
      <c r="CA24" s="1"/>
    </row>
    <row r="25" spans="1:79" ht="12.75">
      <c r="A25" s="5">
        <v>16</v>
      </c>
      <c r="B25" s="52" t="s">
        <v>33</v>
      </c>
      <c r="C25" s="31">
        <f t="shared" si="8"/>
        <v>6</v>
      </c>
      <c r="D25" s="31">
        <f t="shared" si="0"/>
        <v>10</v>
      </c>
      <c r="E25" s="31">
        <f t="shared" si="14"/>
        <v>82900</v>
      </c>
      <c r="F25" s="29">
        <f t="shared" si="9"/>
        <v>6</v>
      </c>
      <c r="G25" s="29">
        <f t="shared" si="1"/>
        <v>10</v>
      </c>
      <c r="H25" s="29">
        <f t="shared" si="1"/>
        <v>82900</v>
      </c>
      <c r="I25" s="9">
        <v>6</v>
      </c>
      <c r="J25" s="9">
        <v>10</v>
      </c>
      <c r="K25" s="9">
        <v>82900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30">
        <f t="shared" si="15"/>
        <v>0</v>
      </c>
      <c r="Y25" s="30">
        <f t="shared" si="15"/>
        <v>0</v>
      </c>
      <c r="Z25" s="30">
        <f t="shared" si="15"/>
        <v>0</v>
      </c>
      <c r="AA25" s="4">
        <f t="shared" si="5"/>
        <v>0</v>
      </c>
      <c r="AB25" s="9"/>
      <c r="AC25" s="9"/>
      <c r="AD25" s="9"/>
      <c r="AE25" s="21"/>
      <c r="AF25" s="21"/>
      <c r="AG25" s="21"/>
      <c r="AH25" s="21"/>
      <c r="AI25" s="21"/>
      <c r="AJ25" s="21"/>
      <c r="AK25" s="21"/>
      <c r="AL25" s="21"/>
      <c r="AM25" s="21"/>
      <c r="AN25" s="10"/>
      <c r="AO25" s="10"/>
      <c r="AP25" s="10"/>
      <c r="AQ25" s="9">
        <v>1</v>
      </c>
      <c r="AR25" s="9">
        <v>1</v>
      </c>
      <c r="AS25" s="9">
        <v>6700</v>
      </c>
      <c r="AT25" s="4">
        <f t="shared" si="6"/>
        <v>0.08082026537997587</v>
      </c>
      <c r="AU25" s="29">
        <f t="shared" si="10"/>
        <v>5</v>
      </c>
      <c r="AV25" s="29">
        <f t="shared" si="7"/>
        <v>9</v>
      </c>
      <c r="AW25" s="29">
        <f t="shared" si="7"/>
        <v>76200</v>
      </c>
      <c r="AX25" s="9">
        <v>5</v>
      </c>
      <c r="AY25" s="9">
        <v>9</v>
      </c>
      <c r="AZ25" s="9">
        <v>76200</v>
      </c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3">
        <f t="shared" si="11"/>
        <v>0</v>
      </c>
      <c r="BT25" s="3">
        <f t="shared" si="12"/>
        <v>0</v>
      </c>
      <c r="BU25" s="3">
        <f t="shared" si="13"/>
        <v>0</v>
      </c>
      <c r="BV25" s="9"/>
      <c r="BW25" s="9"/>
      <c r="BX25" s="9"/>
      <c r="BY25" s="9"/>
      <c r="BZ25" s="9"/>
      <c r="CA25" s="9"/>
    </row>
    <row r="26" spans="1:79" ht="12.75">
      <c r="A26" s="5">
        <v>17</v>
      </c>
      <c r="B26" s="53" t="s">
        <v>34</v>
      </c>
      <c r="C26" s="31">
        <f t="shared" si="8"/>
        <v>2</v>
      </c>
      <c r="D26" s="31">
        <f t="shared" si="0"/>
        <v>2</v>
      </c>
      <c r="E26" s="32">
        <f t="shared" si="14"/>
        <v>7672</v>
      </c>
      <c r="F26" s="29">
        <f t="shared" si="9"/>
        <v>2</v>
      </c>
      <c r="G26" s="29">
        <f>J26+M26+P26+S26+V26</f>
        <v>2</v>
      </c>
      <c r="H26" s="30">
        <f>K26+N26+Q26+T26+W26</f>
        <v>7672</v>
      </c>
      <c r="I26" s="9">
        <v>2</v>
      </c>
      <c r="J26" s="9">
        <v>2</v>
      </c>
      <c r="K26" s="10">
        <v>7672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30">
        <f t="shared" si="15"/>
        <v>0</v>
      </c>
      <c r="Y26" s="30">
        <f t="shared" si="15"/>
        <v>0</v>
      </c>
      <c r="Z26" s="30">
        <f t="shared" si="15"/>
        <v>0</v>
      </c>
      <c r="AA26" s="4">
        <f t="shared" si="5"/>
        <v>0</v>
      </c>
      <c r="AB26" s="9"/>
      <c r="AC26" s="9"/>
      <c r="AD26" s="10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9">
        <v>2</v>
      </c>
      <c r="AR26" s="9">
        <v>2</v>
      </c>
      <c r="AS26" s="10">
        <v>7672</v>
      </c>
      <c r="AT26" s="4">
        <f t="shared" si="6"/>
        <v>1</v>
      </c>
      <c r="AU26" s="29">
        <f t="shared" si="10"/>
        <v>0</v>
      </c>
      <c r="AV26" s="29">
        <f>AY26+BB26</f>
        <v>0</v>
      </c>
      <c r="AW26" s="29">
        <f>AZ26+BC26</f>
        <v>0</v>
      </c>
      <c r="AX26" s="9"/>
      <c r="AY26" s="9"/>
      <c r="AZ26" s="10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3">
        <f t="shared" si="11"/>
        <v>0</v>
      </c>
      <c r="BT26" s="3">
        <f t="shared" si="12"/>
        <v>0</v>
      </c>
      <c r="BU26" s="3">
        <f t="shared" si="13"/>
        <v>0</v>
      </c>
      <c r="BV26" s="1"/>
      <c r="BW26" s="1"/>
      <c r="BX26" s="1"/>
      <c r="BY26" s="1"/>
      <c r="BZ26" s="1"/>
      <c r="CA26" s="1"/>
    </row>
    <row r="27" spans="1:79" ht="12.75">
      <c r="A27" s="5">
        <v>18</v>
      </c>
      <c r="B27" s="52" t="s">
        <v>38</v>
      </c>
      <c r="C27" s="31">
        <f t="shared" si="8"/>
        <v>3</v>
      </c>
      <c r="D27" s="31">
        <f t="shared" si="0"/>
        <v>8</v>
      </c>
      <c r="E27" s="31">
        <f t="shared" si="14"/>
        <v>58732</v>
      </c>
      <c r="F27" s="29">
        <f t="shared" si="9"/>
        <v>0</v>
      </c>
      <c r="G27" s="29">
        <f>J27+M27+P27+S27+V27</f>
        <v>0</v>
      </c>
      <c r="H27" s="29">
        <f>K27+N27+Q27+T27+W27</f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30">
        <f t="shared" si="15"/>
        <v>3</v>
      </c>
      <c r="Y27" s="30">
        <f t="shared" si="15"/>
        <v>8</v>
      </c>
      <c r="Z27" s="30">
        <f t="shared" si="15"/>
        <v>58732</v>
      </c>
      <c r="AA27" s="4">
        <f t="shared" si="5"/>
        <v>1</v>
      </c>
      <c r="AB27" s="9">
        <v>3</v>
      </c>
      <c r="AC27" s="9">
        <v>8</v>
      </c>
      <c r="AD27" s="9">
        <v>58732</v>
      </c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9"/>
      <c r="AR27" s="9"/>
      <c r="AS27" s="9"/>
      <c r="AT27" s="4">
        <f t="shared" si="6"/>
        <v>0</v>
      </c>
      <c r="AU27" s="29">
        <f>AX27+BA27</f>
        <v>3</v>
      </c>
      <c r="AV27" s="29">
        <f>AY27+BB27</f>
        <v>8</v>
      </c>
      <c r="AW27" s="29">
        <f>AZ27+BC27</f>
        <v>58732</v>
      </c>
      <c r="AX27" s="9"/>
      <c r="AY27" s="9"/>
      <c r="AZ27" s="9"/>
      <c r="BA27" s="9">
        <v>3</v>
      </c>
      <c r="BB27" s="9">
        <v>8</v>
      </c>
      <c r="BC27" s="9">
        <v>58732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3">
        <f t="shared" si="11"/>
        <v>0</v>
      </c>
      <c r="BT27" s="3">
        <f t="shared" si="12"/>
        <v>0</v>
      </c>
      <c r="BU27" s="3">
        <f t="shared" si="13"/>
        <v>0</v>
      </c>
      <c r="BV27" s="9"/>
      <c r="BW27" s="9"/>
      <c r="BX27" s="9"/>
      <c r="BY27" s="1"/>
      <c r="BZ27" s="1"/>
      <c r="CA27" s="1"/>
    </row>
    <row r="28" spans="1:79" ht="12.75">
      <c r="A28" s="11"/>
      <c r="B28" s="13" t="s">
        <v>35</v>
      </c>
      <c r="C28" s="11">
        <f aca="true" t="shared" si="16" ref="C28:H28">SUM(C10:C27)</f>
        <v>150</v>
      </c>
      <c r="D28" s="19">
        <f t="shared" si="16"/>
        <v>778</v>
      </c>
      <c r="E28" s="19">
        <f t="shared" si="16"/>
        <v>6214747</v>
      </c>
      <c r="F28" s="11">
        <f t="shared" si="16"/>
        <v>86</v>
      </c>
      <c r="G28" s="11">
        <f t="shared" si="16"/>
        <v>128</v>
      </c>
      <c r="H28" s="11">
        <f t="shared" si="16"/>
        <v>822656</v>
      </c>
      <c r="I28" s="11">
        <f>SUM(I10:I27)</f>
        <v>86</v>
      </c>
      <c r="J28" s="11">
        <f>SUM(J10:J27)</f>
        <v>128</v>
      </c>
      <c r="K28" s="11">
        <f>SUM(K10:K27)</f>
        <v>822656</v>
      </c>
      <c r="L28" s="11">
        <f aca="true" t="shared" si="17" ref="L28:T28">SUM(L10:L27)</f>
        <v>0</v>
      </c>
      <c r="M28" s="11">
        <f t="shared" si="17"/>
        <v>0</v>
      </c>
      <c r="N28" s="11">
        <f t="shared" si="17"/>
        <v>0</v>
      </c>
      <c r="O28" s="11">
        <f t="shared" si="17"/>
        <v>0</v>
      </c>
      <c r="P28" s="11">
        <f t="shared" si="17"/>
        <v>0</v>
      </c>
      <c r="Q28" s="11">
        <f t="shared" si="17"/>
        <v>0</v>
      </c>
      <c r="R28" s="11">
        <f t="shared" si="17"/>
        <v>0</v>
      </c>
      <c r="S28" s="11">
        <f t="shared" si="17"/>
        <v>0</v>
      </c>
      <c r="T28" s="11">
        <f t="shared" si="17"/>
        <v>0</v>
      </c>
      <c r="U28" s="11">
        <f>SUM(U11:U27)</f>
        <v>0</v>
      </c>
      <c r="V28" s="11">
        <f>SUM(V11:V27)</f>
        <v>0</v>
      </c>
      <c r="W28" s="11">
        <f>SUM(W11:W27)</f>
        <v>0</v>
      </c>
      <c r="X28" s="11">
        <f>SUM(X10:X27)</f>
        <v>64</v>
      </c>
      <c r="Y28" s="19">
        <f>SUM(Y10:Y27)</f>
        <v>650</v>
      </c>
      <c r="Z28" s="19">
        <f>SUM(Z10:Z27)</f>
        <v>5392091</v>
      </c>
      <c r="AA28" s="14">
        <f t="shared" si="5"/>
        <v>0.8354755784061697</v>
      </c>
      <c r="AB28" s="19">
        <f>SUM(AB10:AB27)</f>
        <v>64</v>
      </c>
      <c r="AC28" s="19">
        <f>SUM(AC10:AC27)</f>
        <v>650</v>
      </c>
      <c r="AD28" s="19">
        <f>SUM(AD10:AD27)</f>
        <v>5392091</v>
      </c>
      <c r="AE28" s="19">
        <f aca="true" t="shared" si="18" ref="AE28:AM28">SUM(AE10:AE27)</f>
        <v>0</v>
      </c>
      <c r="AF28" s="19">
        <f t="shared" si="18"/>
        <v>0</v>
      </c>
      <c r="AG28" s="19">
        <f t="shared" si="18"/>
        <v>0</v>
      </c>
      <c r="AH28" s="19">
        <f t="shared" si="18"/>
        <v>0</v>
      </c>
      <c r="AI28" s="19">
        <f t="shared" si="18"/>
        <v>0</v>
      </c>
      <c r="AJ28" s="19">
        <f t="shared" si="18"/>
        <v>0</v>
      </c>
      <c r="AK28" s="19">
        <f t="shared" si="18"/>
        <v>0</v>
      </c>
      <c r="AL28" s="19">
        <f t="shared" si="18"/>
        <v>0</v>
      </c>
      <c r="AM28" s="19">
        <f t="shared" si="18"/>
        <v>0</v>
      </c>
      <c r="AN28" s="19">
        <f aca="true" t="shared" si="19" ref="AN28:AS28">SUM(AN10:AN27)</f>
        <v>0</v>
      </c>
      <c r="AO28" s="19">
        <f t="shared" si="19"/>
        <v>0</v>
      </c>
      <c r="AP28" s="19">
        <f t="shared" si="19"/>
        <v>0</v>
      </c>
      <c r="AQ28" s="11">
        <f t="shared" si="19"/>
        <v>60</v>
      </c>
      <c r="AR28" s="11">
        <f t="shared" si="19"/>
        <v>43</v>
      </c>
      <c r="AS28" s="11">
        <f t="shared" si="19"/>
        <v>209080</v>
      </c>
      <c r="AT28" s="14">
        <f t="shared" si="6"/>
        <v>0.03364256018788858</v>
      </c>
      <c r="AU28" s="11">
        <f>SUM(AU10:AU27)</f>
        <v>82</v>
      </c>
      <c r="AV28" s="19">
        <f>SUM(AV10:AV27)</f>
        <v>726</v>
      </c>
      <c r="AW28" s="19">
        <f>SUM(AW10:AW27)</f>
        <v>5933712</v>
      </c>
      <c r="AX28" s="11">
        <f aca="true" t="shared" si="20" ref="AX28:BC28">SUM(AX10:AX27)</f>
        <v>18</v>
      </c>
      <c r="AY28" s="19">
        <f t="shared" si="20"/>
        <v>76</v>
      </c>
      <c r="AZ28" s="19">
        <f t="shared" si="20"/>
        <v>541621</v>
      </c>
      <c r="BA28" s="11">
        <f t="shared" si="20"/>
        <v>64</v>
      </c>
      <c r="BB28" s="19">
        <f t="shared" si="20"/>
        <v>650</v>
      </c>
      <c r="BC28" s="19">
        <f t="shared" si="20"/>
        <v>5392091</v>
      </c>
      <c r="BD28" s="11">
        <f aca="true" t="shared" si="21" ref="BD28:BR28">SUM(BD10:BD27)</f>
        <v>5</v>
      </c>
      <c r="BE28" s="19">
        <f t="shared" si="21"/>
        <v>5</v>
      </c>
      <c r="BF28" s="11">
        <f t="shared" si="21"/>
        <v>55250</v>
      </c>
      <c r="BG28" s="11">
        <f t="shared" si="21"/>
        <v>1</v>
      </c>
      <c r="BH28" s="11">
        <f t="shared" si="21"/>
        <v>1</v>
      </c>
      <c r="BI28" s="11">
        <f t="shared" si="21"/>
        <v>1606</v>
      </c>
      <c r="BJ28" s="11">
        <f t="shared" si="21"/>
        <v>3</v>
      </c>
      <c r="BK28" s="11">
        <f t="shared" si="21"/>
        <v>4</v>
      </c>
      <c r="BL28" s="11">
        <f t="shared" si="21"/>
        <v>12906</v>
      </c>
      <c r="BM28" s="11">
        <f t="shared" si="21"/>
        <v>6</v>
      </c>
      <c r="BN28" s="11">
        <f t="shared" si="21"/>
        <v>22</v>
      </c>
      <c r="BO28" s="11">
        <f t="shared" si="21"/>
        <v>142600</v>
      </c>
      <c r="BP28" s="11">
        <f t="shared" si="21"/>
        <v>0</v>
      </c>
      <c r="BQ28" s="19">
        <f t="shared" si="21"/>
        <v>0</v>
      </c>
      <c r="BR28" s="11">
        <f t="shared" si="21"/>
        <v>0</v>
      </c>
      <c r="BS28" s="2">
        <f t="shared" si="11"/>
        <v>7</v>
      </c>
      <c r="BT28" s="28">
        <f t="shared" si="12"/>
        <v>23</v>
      </c>
      <c r="BU28" s="2">
        <f>BI28+BO28+BR28</f>
        <v>144206</v>
      </c>
      <c r="BV28" s="2">
        <f aca="true" t="shared" si="22" ref="BV28:CA28">SUM(BV10:BV27)</f>
        <v>3</v>
      </c>
      <c r="BW28" s="28">
        <f t="shared" si="22"/>
        <v>12</v>
      </c>
      <c r="BX28" s="2">
        <f t="shared" si="22"/>
        <v>82050</v>
      </c>
      <c r="BY28" s="2">
        <f t="shared" si="22"/>
        <v>2</v>
      </c>
      <c r="BZ28" s="28">
        <f t="shared" si="22"/>
        <v>9</v>
      </c>
      <c r="CA28" s="2">
        <f t="shared" si="22"/>
        <v>45000</v>
      </c>
    </row>
    <row r="30" spans="10:49" ht="12.75">
      <c r="J30" s="39"/>
      <c r="AV30" s="39"/>
      <c r="AW30" s="40"/>
    </row>
    <row r="31" spans="1:26" ht="12.7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61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Q32" s="85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</row>
    <row r="33" spans="1:61" ht="12.7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</row>
    <row r="34" spans="1:64" ht="12.75">
      <c r="A34" s="42"/>
      <c r="B34" s="44"/>
      <c r="C34" s="44"/>
      <c r="D34" s="44"/>
      <c r="E34" s="4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42"/>
      <c r="V34" s="42"/>
      <c r="W34" s="42"/>
      <c r="BH34" s="44"/>
      <c r="BI34" s="42"/>
      <c r="BJ34" s="42"/>
      <c r="BK34" s="48"/>
      <c r="BL34" s="42"/>
    </row>
    <row r="35" spans="1:64" ht="12.75">
      <c r="A35" s="42"/>
      <c r="B35" s="44"/>
      <c r="C35" s="44"/>
      <c r="D35" s="44"/>
      <c r="E35" s="46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BH35" s="44"/>
      <c r="BI35" s="42"/>
      <c r="BJ35" s="42"/>
      <c r="BK35" s="48"/>
      <c r="BL35" s="42"/>
    </row>
    <row r="36" spans="1:64" ht="12.75">
      <c r="A36" s="42"/>
      <c r="B36" s="45"/>
      <c r="C36" s="44"/>
      <c r="D36" s="44"/>
      <c r="E36" s="44"/>
      <c r="F36" s="42"/>
      <c r="G36" s="42"/>
      <c r="H36" s="44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BH36" s="45"/>
      <c r="BI36" s="42"/>
      <c r="BJ36" s="42"/>
      <c r="BK36" s="48"/>
      <c r="BL36" s="42"/>
    </row>
    <row r="37" spans="1:64" ht="12.75">
      <c r="A37" s="42"/>
      <c r="B37" s="44"/>
      <c r="C37" s="44"/>
      <c r="D37" s="44"/>
      <c r="E37" s="44"/>
      <c r="F37" s="42"/>
      <c r="G37" s="42"/>
      <c r="H37" s="44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BH37" s="44"/>
      <c r="BI37" s="42"/>
      <c r="BJ37" s="42"/>
      <c r="BK37" s="48"/>
      <c r="BL37" s="42"/>
    </row>
    <row r="38" spans="1:64" ht="12.75">
      <c r="A38" s="42"/>
      <c r="B38" s="44"/>
      <c r="C38" s="44"/>
      <c r="D38" s="44"/>
      <c r="E38" s="44"/>
      <c r="F38" s="42"/>
      <c r="G38" s="42"/>
      <c r="H38" s="45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BH38" s="44"/>
      <c r="BI38" s="42"/>
      <c r="BJ38" s="42"/>
      <c r="BK38" s="48"/>
      <c r="BL38" s="42"/>
    </row>
    <row r="39" spans="1:64" ht="12.75">
      <c r="A39" s="42"/>
      <c r="B39" s="44"/>
      <c r="C39" s="44"/>
      <c r="D39" s="44"/>
      <c r="E39" s="47"/>
      <c r="F39" s="42"/>
      <c r="G39" s="42"/>
      <c r="H39" s="44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BH39" s="44"/>
      <c r="BI39" s="42"/>
      <c r="BJ39" s="42"/>
      <c r="BK39" s="48"/>
      <c r="BL39" s="42"/>
    </row>
    <row r="40" spans="1:64" ht="12.75">
      <c r="A40" s="42"/>
      <c r="B40" s="44"/>
      <c r="C40" s="44"/>
      <c r="D40" s="44"/>
      <c r="E40" s="44"/>
      <c r="F40" s="42"/>
      <c r="G40" s="42"/>
      <c r="H40" s="44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BH40" s="44"/>
      <c r="BI40" s="42"/>
      <c r="BJ40" s="42"/>
      <c r="BK40" s="48"/>
      <c r="BL40" s="42"/>
    </row>
    <row r="41" spans="1:64" ht="12.75">
      <c r="A41" s="42"/>
      <c r="B41" s="44"/>
      <c r="C41" s="47"/>
      <c r="D41" s="44"/>
      <c r="E41" s="44"/>
      <c r="F41" s="42"/>
      <c r="G41" s="42"/>
      <c r="H41" s="44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BH41" s="44"/>
      <c r="BI41" s="42"/>
      <c r="BJ41" s="42"/>
      <c r="BK41" s="48"/>
      <c r="BL41" s="42"/>
    </row>
    <row r="42" spans="1:64" ht="12.75">
      <c r="A42" s="42"/>
      <c r="B42" s="44"/>
      <c r="C42" s="44"/>
      <c r="D42" s="44"/>
      <c r="E42" s="44"/>
      <c r="F42" s="42"/>
      <c r="G42" s="42"/>
      <c r="H42" s="44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BH42" s="44"/>
      <c r="BI42" s="42"/>
      <c r="BJ42" s="42"/>
      <c r="BK42" s="48"/>
      <c r="BL42" s="42"/>
    </row>
    <row r="43" spans="1:64" ht="12.75">
      <c r="A43" s="42"/>
      <c r="B43" s="45"/>
      <c r="C43" s="44"/>
      <c r="D43" s="44"/>
      <c r="E43" s="44"/>
      <c r="F43" s="42"/>
      <c r="G43" s="42"/>
      <c r="H43" s="44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BH43" s="45"/>
      <c r="BI43" s="42"/>
      <c r="BJ43" s="42"/>
      <c r="BK43" s="48"/>
      <c r="BL43" s="42"/>
    </row>
    <row r="44" spans="1:64" ht="12.75">
      <c r="A44" s="42"/>
      <c r="B44" s="44"/>
      <c r="C44" s="44"/>
      <c r="D44" s="44"/>
      <c r="E44" s="44"/>
      <c r="F44" s="42"/>
      <c r="G44" s="42"/>
      <c r="H44" s="44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BH44" s="44"/>
      <c r="BI44" s="42"/>
      <c r="BJ44" s="42"/>
      <c r="BK44" s="48"/>
      <c r="BL44" s="42"/>
    </row>
    <row r="45" spans="1:64" ht="12.75">
      <c r="A45" s="42"/>
      <c r="B45" s="44"/>
      <c r="C45" s="44"/>
      <c r="D45" s="44"/>
      <c r="E45" s="44"/>
      <c r="F45" s="42"/>
      <c r="G45" s="42"/>
      <c r="H45" s="45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BH45" s="44"/>
      <c r="BI45" s="42"/>
      <c r="BJ45" s="42"/>
      <c r="BK45" s="48"/>
      <c r="BL45" s="42"/>
    </row>
    <row r="46" spans="1:64" ht="12.75">
      <c r="A46" s="42"/>
      <c r="B46" s="44"/>
      <c r="C46" s="44"/>
      <c r="D46" s="44"/>
      <c r="E46" s="44"/>
      <c r="F46" s="42"/>
      <c r="G46" s="42"/>
      <c r="H46" s="44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BH46" s="44"/>
      <c r="BI46" s="42"/>
      <c r="BJ46" s="42"/>
      <c r="BK46" s="48"/>
      <c r="BL46" s="42"/>
    </row>
    <row r="47" spans="1:64" ht="12.75">
      <c r="A47" s="42"/>
      <c r="B47" s="45"/>
      <c r="C47" s="44"/>
      <c r="D47" s="44"/>
      <c r="E47" s="44"/>
      <c r="F47" s="42"/>
      <c r="G47" s="42"/>
      <c r="H47" s="44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BH47" s="45"/>
      <c r="BI47" s="42"/>
      <c r="BJ47" s="42"/>
      <c r="BK47" s="48"/>
      <c r="BL47" s="42"/>
    </row>
    <row r="48" spans="1:64" ht="12.75">
      <c r="A48" s="42"/>
      <c r="B48" s="44"/>
      <c r="C48" s="44"/>
      <c r="D48" s="47"/>
      <c r="E48" s="44"/>
      <c r="F48" s="42"/>
      <c r="G48" s="42"/>
      <c r="H48" s="44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BH48" s="44"/>
      <c r="BI48" s="42"/>
      <c r="BJ48" s="42"/>
      <c r="BK48" s="48"/>
      <c r="BL48" s="42"/>
    </row>
    <row r="49" spans="1:64" ht="12.75">
      <c r="A49" s="42"/>
      <c r="B49" s="44"/>
      <c r="C49" s="44"/>
      <c r="D49" s="44"/>
      <c r="E49" s="44"/>
      <c r="F49" s="42"/>
      <c r="G49" s="42"/>
      <c r="H49" s="45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BH49" s="44"/>
      <c r="BI49" s="42"/>
      <c r="BJ49" s="42"/>
      <c r="BK49" s="48"/>
      <c r="BL49" s="42"/>
    </row>
    <row r="50" spans="1:64" ht="12.75">
      <c r="A50" s="42"/>
      <c r="B50" s="45"/>
      <c r="C50" s="44"/>
      <c r="D50" s="44"/>
      <c r="E50" s="44"/>
      <c r="F50" s="42"/>
      <c r="G50" s="42"/>
      <c r="H50" s="44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BH50" s="45"/>
      <c r="BI50" s="42"/>
      <c r="BJ50" s="42"/>
      <c r="BK50" s="48"/>
      <c r="BL50" s="42"/>
    </row>
    <row r="51" spans="1:64" ht="12.75">
      <c r="A51" s="42"/>
      <c r="B51" s="44"/>
      <c r="C51" s="44"/>
      <c r="D51" s="44"/>
      <c r="E51" s="44"/>
      <c r="F51" s="42"/>
      <c r="G51" s="42"/>
      <c r="H51" s="44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BH51" s="44"/>
      <c r="BI51" s="42"/>
      <c r="BJ51" s="42"/>
      <c r="BK51" s="48"/>
      <c r="BL51" s="42"/>
    </row>
    <row r="52" spans="1:60" ht="12.75">
      <c r="A52" s="42"/>
      <c r="B52" s="42"/>
      <c r="C52" s="42"/>
      <c r="D52" s="42"/>
      <c r="E52" s="42"/>
      <c r="F52" s="42"/>
      <c r="G52" s="42"/>
      <c r="H52" s="45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BH52" s="49"/>
    </row>
    <row r="53" spans="1:23" ht="12.75">
      <c r="A53" s="42"/>
      <c r="B53" s="42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</sheetData>
  <mergeCells count="42">
    <mergeCell ref="C4:S5"/>
    <mergeCell ref="AB7:AP7"/>
    <mergeCell ref="AB8:AD8"/>
    <mergeCell ref="AE8:AG8"/>
    <mergeCell ref="AH8:AJ8"/>
    <mergeCell ref="AK8:AM8"/>
    <mergeCell ref="AN8:AP8"/>
    <mergeCell ref="L8:N8"/>
    <mergeCell ref="O8:Q8"/>
    <mergeCell ref="R8:T8"/>
    <mergeCell ref="A31:Z33"/>
    <mergeCell ref="AQ32:BI33"/>
    <mergeCell ref="AU8:AW8"/>
    <mergeCell ref="BD8:BF8"/>
    <mergeCell ref="BG8:BI8"/>
    <mergeCell ref="BM8:BO8"/>
    <mergeCell ref="BS7:BU8"/>
    <mergeCell ref="BV7:BX8"/>
    <mergeCell ref="BY7:CA8"/>
    <mergeCell ref="BJ8:BL8"/>
    <mergeCell ref="BJ7:BL7"/>
    <mergeCell ref="AX8:AZ8"/>
    <mergeCell ref="BA8:BC8"/>
    <mergeCell ref="I7:W7"/>
    <mergeCell ref="I8:K8"/>
    <mergeCell ref="U8:W8"/>
    <mergeCell ref="A7:A9"/>
    <mergeCell ref="B7:B9"/>
    <mergeCell ref="C7:E8"/>
    <mergeCell ref="F7:H8"/>
    <mergeCell ref="X7:Z8"/>
    <mergeCell ref="AA7:AA9"/>
    <mergeCell ref="AQ7:AS8"/>
    <mergeCell ref="AT7:AT9"/>
    <mergeCell ref="AU7:BI7"/>
    <mergeCell ref="BM7:BR7"/>
    <mergeCell ref="BP8:BR8"/>
    <mergeCell ref="F34:H34"/>
    <mergeCell ref="R34:T34"/>
    <mergeCell ref="O34:Q34"/>
    <mergeCell ref="L34:N34"/>
    <mergeCell ref="I34:K34"/>
  </mergeCells>
  <printOptions horizontalCentered="1" verticalCentered="1"/>
  <pageMargins left="0.2755905511811024" right="0.35433070866141736" top="0.984251968503937" bottom="0.984251968503937" header="0.5118110236220472" footer="0.5118110236220472"/>
  <pageSetup blackAndWhite="1" fitToWidth="12" horizontalDpi="300" verticalDpi="300" orientation="landscape" paperSize="9" scale="75" r:id="rId1"/>
  <colBreaks count="3" manualBreakCount="3">
    <brk id="23" max="31" man="1"/>
    <brk id="42" max="31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Львівліс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 Музика</cp:lastModifiedBy>
  <cp:lastPrinted>2018-07-11T06:36:02Z</cp:lastPrinted>
  <dcterms:created xsi:type="dcterms:W3CDTF">2005-04-07T06:22:15Z</dcterms:created>
  <dcterms:modified xsi:type="dcterms:W3CDTF">2020-07-13T06:47:45Z</dcterms:modified>
  <cp:category/>
  <cp:version/>
  <cp:contentType/>
  <cp:contentStatus/>
</cp:coreProperties>
</file>