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85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<sst xmlns="http://schemas.openxmlformats.org/spreadsheetml/2006/main" count="128" uniqueCount="56">
  <si>
    <t>ЗВІТ
про рух справ про лісопорушення станом на  1 квітня 2019 року по Львівському ОУЛМГ</t>
  </si>
  <si>
    <t>Лісгоспи</t>
  </si>
  <si>
    <t>Всього 
самовільних рубок</t>
  </si>
  <si>
    <t>в т.ч. 
виявленими лісопорушниками</t>
  </si>
  <si>
    <t>які виявлені:</t>
  </si>
  <si>
    <t>в т.ч.невиявленими
лісопорушниками</t>
  </si>
  <si>
    <t>% невиявл.
від заг.
кільк.</t>
  </si>
  <si>
    <t>Оплачено  добровільно</t>
  </si>
  <si>
    <t>%  від
заг. кільк.</t>
  </si>
  <si>
    <t>ПЕРЕДАНО</t>
  </si>
  <si>
    <t>ПЕРЕДАНО В СУДИ</t>
  </si>
  <si>
    <t>Всього передано в суди</t>
  </si>
  <si>
    <t>Розглянуто судами</t>
  </si>
  <si>
    <t>Присуджено
 грн.</t>
  </si>
  <si>
    <t>Державною лісовою охороною (інж.ОЗЛ, лісничий, майстер лісу, тощо)</t>
  </si>
  <si>
    <t>Держекоінспекцією</t>
  </si>
  <si>
    <t>Поліцією</t>
  </si>
  <si>
    <t>Прокуратурою</t>
  </si>
  <si>
    <t>Іншими контролюючими органами</t>
  </si>
  <si>
    <t>Поліцію</t>
  </si>
  <si>
    <t>на виявлених</t>
  </si>
  <si>
    <t>на невиявлених</t>
  </si>
  <si>
    <t>Прокуратура</t>
  </si>
  <si>
    <t>Суди і арбітражі</t>
  </si>
  <si>
    <t>Термін добровільного 
відшкодування 
не минув</t>
  </si>
  <si>
    <t>ВІД ПОЛІЦІЇ</t>
  </si>
  <si>
    <t>ВІД ПРОКУРАТУРИ</t>
  </si>
  <si>
    <t>к-сть
випад-
ків</t>
  </si>
  <si>
    <t>кубо-
маса
м3</t>
  </si>
  <si>
    <t>збитки
грн.</t>
  </si>
  <si>
    <t>к-сть випадків</t>
  </si>
  <si>
    <t>м3</t>
  </si>
  <si>
    <t>збитки,грн</t>
  </si>
  <si>
    <t>к-сть
вип.</t>
  </si>
  <si>
    <t>к-сть
випадків</t>
  </si>
  <si>
    <t>збитки
грн</t>
  </si>
  <si>
    <t>Бібрський</t>
  </si>
  <si>
    <t>Боринський</t>
  </si>
  <si>
    <t>Бродівський</t>
  </si>
  <si>
    <t>Буський</t>
  </si>
  <si>
    <t>Дрогобицький</t>
  </si>
  <si>
    <t>Золочівський</t>
  </si>
  <si>
    <t>Львівський</t>
  </si>
  <si>
    <t>Жовківський</t>
  </si>
  <si>
    <t>Рава-Руський</t>
  </si>
  <si>
    <t>Радехівський</t>
  </si>
  <si>
    <t>Самбірський</t>
  </si>
  <si>
    <t>Сколівський</t>
  </si>
  <si>
    <t>Славський</t>
  </si>
  <si>
    <t>Ст.Самбірський</t>
  </si>
  <si>
    <t>Стрийський</t>
  </si>
  <si>
    <t>Турківський</t>
  </si>
  <si>
    <t>НПП</t>
  </si>
  <si>
    <t>ЛЛСНЦ</t>
  </si>
  <si>
    <t>Всього</t>
  </si>
  <si>
    <t>№з/п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</si>
</sst>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%"/>
    <numFmt numFmtId="165" formatCode="0.0"/>
  </numFmts>
  <fonts count="6">
    <font>
      <sz val="10"/>
      <name val="Arial"/>
      <family val="0"/>
    </font>
    <font>
      <b/>
      <sz val="12"/>
      <name val="Arial Cyr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/>
    </xf>
    <xf numFmtId="1" fontId="4" fillId="6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A27"/>
  <sheetViews>
    <sheetView tabSelected="1" view="pageBreakPreview" zoomScale="75" zoomScaleSheetLayoutView="75" workbookViewId="0" topLeftCell="A1">
      <selection activeCell="O36" sqref="O36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7.57421875" style="0" customWidth="1"/>
    <col min="4" max="4" width="6.421875" style="0" customWidth="1"/>
    <col min="5" max="5" width="11.421875" style="0" customWidth="1"/>
    <col min="6" max="6" width="7.421875" style="0" customWidth="1"/>
    <col min="7" max="7" width="7.28125" style="0" customWidth="1"/>
    <col min="8" max="8" width="9.7109375" style="0" customWidth="1"/>
    <col min="9" max="9" width="8.28125" style="0" customWidth="1"/>
    <col min="10" max="10" width="6.8515625" style="0" customWidth="1"/>
    <col min="11" max="11" width="8.140625" style="0" customWidth="1"/>
    <col min="12" max="12" width="8.8515625" style="0" customWidth="1"/>
    <col min="13" max="13" width="6.00390625" style="0" customWidth="1"/>
    <col min="14" max="14" width="6.7109375" style="0" customWidth="1"/>
    <col min="16" max="16" width="6.421875" style="0" customWidth="1"/>
    <col min="17" max="17" width="7.28125" style="0" customWidth="1"/>
    <col min="19" max="19" width="6.8515625" style="0" customWidth="1"/>
    <col min="20" max="20" width="7.28125" style="0" customWidth="1"/>
    <col min="21" max="21" width="8.8515625" style="0" customWidth="1"/>
    <col min="22" max="22" width="6.28125" style="0" customWidth="1"/>
    <col min="23" max="23" width="7.140625" style="0" customWidth="1"/>
    <col min="24" max="24" width="6.7109375" style="0" customWidth="1"/>
    <col min="25" max="25" width="6.57421875" style="0" customWidth="1"/>
    <col min="26" max="26" width="8.140625" style="0" customWidth="1"/>
    <col min="29" max="29" width="6.8515625" style="0" customWidth="1"/>
    <col min="30" max="30" width="9.28125" style="0" customWidth="1"/>
    <col min="31" max="31" width="8.28125" style="0" customWidth="1"/>
    <col min="32" max="32" width="5.7109375" style="0" customWidth="1"/>
    <col min="33" max="33" width="6.8515625" style="0" customWidth="1"/>
    <col min="34" max="34" width="8.140625" style="0" customWidth="1"/>
    <col min="35" max="35" width="5.28125" style="0" customWidth="1"/>
    <col min="36" max="36" width="6.140625" style="0" customWidth="1"/>
    <col min="37" max="37" width="8.57421875" style="0" customWidth="1"/>
    <col min="38" max="38" width="6.421875" style="0" customWidth="1"/>
    <col min="39" max="39" width="6.7109375" style="0" customWidth="1"/>
    <col min="41" max="41" width="5.8515625" style="0" customWidth="1"/>
    <col min="42" max="42" width="6.8515625" style="0" customWidth="1"/>
    <col min="43" max="43" width="6.421875" style="0" customWidth="1"/>
    <col min="44" max="44" width="6.57421875" style="0" customWidth="1"/>
    <col min="45" max="45" width="11.00390625" style="0" customWidth="1"/>
    <col min="46" max="46" width="9.140625" style="0" customWidth="1"/>
    <col min="47" max="48" width="6.7109375" style="0" customWidth="1"/>
    <col min="49" max="49" width="9.57421875" style="0" customWidth="1"/>
    <col min="50" max="51" width="6.140625" style="0" customWidth="1"/>
    <col min="52" max="52" width="9.8515625" style="0" customWidth="1"/>
    <col min="53" max="53" width="5.7109375" style="0" customWidth="1"/>
    <col min="54" max="54" width="6.421875" style="0" customWidth="1"/>
    <col min="55" max="55" width="8.00390625" style="0" customWidth="1"/>
    <col min="56" max="56" width="5.421875" style="0" customWidth="1"/>
    <col min="57" max="57" width="6.00390625" style="0" customWidth="1"/>
    <col min="58" max="58" width="7.57421875" style="0" customWidth="1"/>
    <col min="59" max="59" width="6.28125" style="0" customWidth="1"/>
    <col min="60" max="60" width="5.7109375" style="0" customWidth="1"/>
    <col min="61" max="61" width="6.57421875" style="0" customWidth="1"/>
    <col min="62" max="62" width="6.140625" style="0" customWidth="1"/>
    <col min="63" max="63" width="6.57421875" style="0" customWidth="1"/>
    <col min="64" max="64" width="8.28125" style="0" customWidth="1"/>
    <col min="65" max="65" width="5.57421875" style="0" customWidth="1"/>
    <col min="66" max="66" width="6.00390625" style="0" customWidth="1"/>
    <col min="67" max="67" width="6.7109375" style="0" customWidth="1"/>
    <col min="68" max="68" width="5.421875" style="0" customWidth="1"/>
    <col min="69" max="69" width="6.00390625" style="0" customWidth="1"/>
    <col min="70" max="70" width="8.7109375" style="0" customWidth="1"/>
    <col min="71" max="71" width="8.140625" style="0" customWidth="1"/>
    <col min="72" max="72" width="7.28125" style="0" customWidth="1"/>
    <col min="73" max="73" width="11.421875" style="0" customWidth="1"/>
    <col min="74" max="74" width="5.7109375" style="0" customWidth="1"/>
    <col min="75" max="75" width="5.421875" style="0" customWidth="1"/>
    <col min="76" max="76" width="7.7109375" style="0" customWidth="1"/>
    <col min="77" max="77" width="8.28125" style="0" customWidth="1"/>
    <col min="78" max="78" width="5.57421875" style="0" customWidth="1"/>
    <col min="79" max="79" width="5.7109375" style="0" customWidth="1"/>
  </cols>
  <sheetData>
    <row r="3" spans="3:44" ht="15.75">
      <c r="C3" s="44" t="s">
        <v>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3:44" ht="15.75"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6" spans="1:79" ht="12.75">
      <c r="A6" s="45" t="s">
        <v>55</v>
      </c>
      <c r="B6" s="48" t="s">
        <v>1</v>
      </c>
      <c r="C6" s="51" t="s">
        <v>2</v>
      </c>
      <c r="D6" s="52"/>
      <c r="E6" s="53"/>
      <c r="F6" s="51" t="s">
        <v>3</v>
      </c>
      <c r="G6" s="52"/>
      <c r="H6" s="53"/>
      <c r="I6" s="57" t="s">
        <v>4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1" t="s">
        <v>5</v>
      </c>
      <c r="Y6" s="58"/>
      <c r="Z6" s="59"/>
      <c r="AA6" s="63" t="s">
        <v>6</v>
      </c>
      <c r="AB6" s="57" t="s">
        <v>4</v>
      </c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66" t="s">
        <v>7</v>
      </c>
      <c r="AR6" s="52"/>
      <c r="AS6" s="53"/>
      <c r="AT6" s="74" t="s">
        <v>8</v>
      </c>
      <c r="AU6" s="70" t="s">
        <v>9</v>
      </c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2"/>
      <c r="BJ6" s="70"/>
      <c r="BK6" s="71"/>
      <c r="BL6" s="72"/>
      <c r="BM6" s="70" t="s">
        <v>10</v>
      </c>
      <c r="BN6" s="71"/>
      <c r="BO6" s="71"/>
      <c r="BP6" s="71"/>
      <c r="BQ6" s="71"/>
      <c r="BR6" s="72"/>
      <c r="BS6" s="66" t="s">
        <v>11</v>
      </c>
      <c r="BT6" s="52"/>
      <c r="BU6" s="53"/>
      <c r="BV6" s="66" t="s">
        <v>12</v>
      </c>
      <c r="BW6" s="52"/>
      <c r="BX6" s="53"/>
      <c r="BY6" s="51" t="s">
        <v>13</v>
      </c>
      <c r="BZ6" s="58"/>
      <c r="CA6" s="59"/>
    </row>
    <row r="7" spans="1:79" ht="56.25" customHeight="1">
      <c r="A7" s="46"/>
      <c r="B7" s="49"/>
      <c r="C7" s="54"/>
      <c r="D7" s="55"/>
      <c r="E7" s="56"/>
      <c r="F7" s="54"/>
      <c r="G7" s="55"/>
      <c r="H7" s="56"/>
      <c r="I7" s="67" t="s">
        <v>14</v>
      </c>
      <c r="J7" s="68"/>
      <c r="K7" s="69"/>
      <c r="L7" s="57" t="s">
        <v>15</v>
      </c>
      <c r="M7" s="57"/>
      <c r="N7" s="57"/>
      <c r="O7" s="57" t="s">
        <v>16</v>
      </c>
      <c r="P7" s="57"/>
      <c r="Q7" s="57"/>
      <c r="R7" s="57" t="s">
        <v>17</v>
      </c>
      <c r="S7" s="57"/>
      <c r="T7" s="57"/>
      <c r="U7" s="57" t="s">
        <v>18</v>
      </c>
      <c r="V7" s="57"/>
      <c r="W7" s="57"/>
      <c r="X7" s="60"/>
      <c r="Y7" s="61"/>
      <c r="Z7" s="62"/>
      <c r="AA7" s="64"/>
      <c r="AB7" s="57" t="s">
        <v>14</v>
      </c>
      <c r="AC7" s="57"/>
      <c r="AD7" s="57"/>
      <c r="AE7" s="57" t="s">
        <v>15</v>
      </c>
      <c r="AF7" s="57"/>
      <c r="AG7" s="57"/>
      <c r="AH7" s="57" t="s">
        <v>16</v>
      </c>
      <c r="AI7" s="57"/>
      <c r="AJ7" s="57"/>
      <c r="AK7" s="67" t="s">
        <v>17</v>
      </c>
      <c r="AL7" s="68"/>
      <c r="AM7" s="69"/>
      <c r="AN7" s="57" t="s">
        <v>18</v>
      </c>
      <c r="AO7" s="57"/>
      <c r="AP7" s="57"/>
      <c r="AQ7" s="54"/>
      <c r="AR7" s="55"/>
      <c r="AS7" s="56"/>
      <c r="AT7" s="74"/>
      <c r="AU7" s="70" t="s">
        <v>19</v>
      </c>
      <c r="AV7" s="71"/>
      <c r="AW7" s="72"/>
      <c r="AX7" s="73" t="s">
        <v>20</v>
      </c>
      <c r="AY7" s="73"/>
      <c r="AZ7" s="73"/>
      <c r="BA7" s="73" t="s">
        <v>21</v>
      </c>
      <c r="BB7" s="73"/>
      <c r="BC7" s="73"/>
      <c r="BD7" s="70" t="s">
        <v>22</v>
      </c>
      <c r="BE7" s="71"/>
      <c r="BF7" s="72"/>
      <c r="BG7" s="70" t="s">
        <v>23</v>
      </c>
      <c r="BH7" s="71"/>
      <c r="BI7" s="72"/>
      <c r="BJ7" s="67" t="s">
        <v>24</v>
      </c>
      <c r="BK7" s="71"/>
      <c r="BL7" s="72"/>
      <c r="BM7" s="70" t="s">
        <v>25</v>
      </c>
      <c r="BN7" s="71"/>
      <c r="BO7" s="72"/>
      <c r="BP7" s="70" t="s">
        <v>26</v>
      </c>
      <c r="BQ7" s="71"/>
      <c r="BR7" s="72"/>
      <c r="BS7" s="54"/>
      <c r="BT7" s="55"/>
      <c r="BU7" s="56"/>
      <c r="BV7" s="54"/>
      <c r="BW7" s="55"/>
      <c r="BX7" s="56"/>
      <c r="BY7" s="60"/>
      <c r="BZ7" s="61"/>
      <c r="CA7" s="62"/>
    </row>
    <row r="8" spans="1:79" ht="38.25">
      <c r="A8" s="47"/>
      <c r="B8" s="50"/>
      <c r="C8" s="2" t="s">
        <v>27</v>
      </c>
      <c r="D8" s="2" t="s">
        <v>28</v>
      </c>
      <c r="E8" s="2" t="s">
        <v>29</v>
      </c>
      <c r="F8" s="2" t="s">
        <v>27</v>
      </c>
      <c r="G8" s="2" t="s">
        <v>28</v>
      </c>
      <c r="H8" s="2" t="s">
        <v>29</v>
      </c>
      <c r="I8" s="3" t="s">
        <v>30</v>
      </c>
      <c r="J8" s="4" t="s">
        <v>31</v>
      </c>
      <c r="K8" s="5" t="s">
        <v>32</v>
      </c>
      <c r="L8" s="5" t="s">
        <v>30</v>
      </c>
      <c r="M8" s="5" t="s">
        <v>31</v>
      </c>
      <c r="N8" s="5" t="s">
        <v>32</v>
      </c>
      <c r="O8" s="5" t="s">
        <v>30</v>
      </c>
      <c r="P8" s="5" t="s">
        <v>31</v>
      </c>
      <c r="Q8" s="5" t="s">
        <v>32</v>
      </c>
      <c r="R8" s="5" t="s">
        <v>30</v>
      </c>
      <c r="S8" s="5" t="s">
        <v>31</v>
      </c>
      <c r="T8" s="5" t="s">
        <v>32</v>
      </c>
      <c r="U8" s="5" t="s">
        <v>30</v>
      </c>
      <c r="V8" s="5" t="s">
        <v>31</v>
      </c>
      <c r="W8" s="5" t="s">
        <v>32</v>
      </c>
      <c r="X8" s="2" t="s">
        <v>33</v>
      </c>
      <c r="Y8" s="2" t="s">
        <v>28</v>
      </c>
      <c r="Z8" s="2" t="s">
        <v>29</v>
      </c>
      <c r="AA8" s="65"/>
      <c r="AB8" s="5" t="s">
        <v>30</v>
      </c>
      <c r="AC8" s="5" t="s">
        <v>31</v>
      </c>
      <c r="AD8" s="5" t="s">
        <v>32</v>
      </c>
      <c r="AE8" s="5" t="s">
        <v>30</v>
      </c>
      <c r="AF8" s="5" t="s">
        <v>31</v>
      </c>
      <c r="AG8" s="5" t="s">
        <v>32</v>
      </c>
      <c r="AH8" s="5" t="s">
        <v>30</v>
      </c>
      <c r="AI8" s="5" t="s">
        <v>31</v>
      </c>
      <c r="AJ8" s="5" t="s">
        <v>32</v>
      </c>
      <c r="AK8" s="5" t="s">
        <v>30</v>
      </c>
      <c r="AL8" s="5" t="s">
        <v>31</v>
      </c>
      <c r="AM8" s="5" t="s">
        <v>32</v>
      </c>
      <c r="AN8" s="5" t="s">
        <v>30</v>
      </c>
      <c r="AO8" s="5" t="s">
        <v>31</v>
      </c>
      <c r="AP8" s="5" t="s">
        <v>32</v>
      </c>
      <c r="AQ8" s="2" t="s">
        <v>33</v>
      </c>
      <c r="AR8" s="2" t="s">
        <v>28</v>
      </c>
      <c r="AS8" s="2" t="s">
        <v>29</v>
      </c>
      <c r="AT8" s="74"/>
      <c r="AU8" s="2" t="s">
        <v>33</v>
      </c>
      <c r="AV8" s="2" t="s">
        <v>28</v>
      </c>
      <c r="AW8" s="2" t="s">
        <v>29</v>
      </c>
      <c r="AX8" s="2" t="s">
        <v>33</v>
      </c>
      <c r="AY8" s="2" t="s">
        <v>28</v>
      </c>
      <c r="AZ8" s="2" t="s">
        <v>29</v>
      </c>
      <c r="BA8" s="2" t="s">
        <v>33</v>
      </c>
      <c r="BB8" s="2" t="s">
        <v>28</v>
      </c>
      <c r="BC8" s="2" t="s">
        <v>29</v>
      </c>
      <c r="BD8" s="2" t="s">
        <v>33</v>
      </c>
      <c r="BE8" s="2" t="s">
        <v>28</v>
      </c>
      <c r="BF8" s="2" t="s">
        <v>29</v>
      </c>
      <c r="BG8" s="2" t="s">
        <v>33</v>
      </c>
      <c r="BH8" s="2" t="s">
        <v>28</v>
      </c>
      <c r="BI8" s="2" t="s">
        <v>29</v>
      </c>
      <c r="BJ8" s="2" t="s">
        <v>33</v>
      </c>
      <c r="BK8" s="2" t="s">
        <v>28</v>
      </c>
      <c r="BL8" s="2" t="s">
        <v>29</v>
      </c>
      <c r="BM8" s="2" t="s">
        <v>33</v>
      </c>
      <c r="BN8" s="2" t="s">
        <v>28</v>
      </c>
      <c r="BO8" s="2" t="s">
        <v>29</v>
      </c>
      <c r="BP8" s="2" t="s">
        <v>33</v>
      </c>
      <c r="BQ8" s="2" t="s">
        <v>28</v>
      </c>
      <c r="BR8" s="2" t="s">
        <v>29</v>
      </c>
      <c r="BS8" s="2" t="s">
        <v>33</v>
      </c>
      <c r="BT8" s="2" t="s">
        <v>28</v>
      </c>
      <c r="BU8" s="2" t="s">
        <v>29</v>
      </c>
      <c r="BV8" s="2" t="s">
        <v>33</v>
      </c>
      <c r="BW8" s="2" t="s">
        <v>28</v>
      </c>
      <c r="BX8" s="2" t="s">
        <v>29</v>
      </c>
      <c r="BY8" s="2" t="s">
        <v>34</v>
      </c>
      <c r="BZ8" s="2" t="s">
        <v>28</v>
      </c>
      <c r="CA8" s="2" t="s">
        <v>35</v>
      </c>
    </row>
    <row r="9" spans="1:79" ht="12.75">
      <c r="A9" s="6">
        <v>1</v>
      </c>
      <c r="B9" s="7" t="s">
        <v>36</v>
      </c>
      <c r="C9" s="8">
        <f>F9+X9</f>
        <v>1</v>
      </c>
      <c r="D9" s="9">
        <f aca="true" t="shared" si="0" ref="D9:E26">G9+Y9</f>
        <v>20</v>
      </c>
      <c r="E9" s="8">
        <f>H9+Z9</f>
        <v>124059</v>
      </c>
      <c r="F9" s="10">
        <f>I9+L9+O9+R9+U9</f>
        <v>0</v>
      </c>
      <c r="G9" s="10">
        <f aca="true" t="shared" si="1" ref="G9:H24">J9+M9+P9+S9+V9</f>
        <v>0</v>
      </c>
      <c r="H9" s="10">
        <f t="shared" si="1"/>
        <v>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>
        <f aca="true" t="shared" si="2" ref="X9:Z24">AB9+AE9+AH9+AK9+AN9</f>
        <v>1</v>
      </c>
      <c r="Y9" s="12">
        <f t="shared" si="2"/>
        <v>20</v>
      </c>
      <c r="Z9" s="12">
        <f t="shared" si="2"/>
        <v>124059</v>
      </c>
      <c r="AA9" s="13">
        <f aca="true" t="shared" si="3" ref="AA9:AA27">(Y9)/D9</f>
        <v>1</v>
      </c>
      <c r="AB9" s="11">
        <v>1</v>
      </c>
      <c r="AC9" s="11">
        <v>20</v>
      </c>
      <c r="AD9" s="11">
        <v>124059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1"/>
      <c r="AR9" s="11"/>
      <c r="AS9" s="11"/>
      <c r="AT9" s="13">
        <f aca="true" t="shared" si="4" ref="AT9:AT27">AS9/E9</f>
        <v>0</v>
      </c>
      <c r="AU9" s="10">
        <f>AX9+BA9</f>
        <v>1</v>
      </c>
      <c r="AV9" s="10">
        <f aca="true" t="shared" si="5" ref="AV9:AW24">AY9+BB9</f>
        <v>20</v>
      </c>
      <c r="AW9" s="10">
        <f t="shared" si="5"/>
        <v>124059</v>
      </c>
      <c r="AX9" s="11"/>
      <c r="AY9" s="11"/>
      <c r="AZ9" s="11"/>
      <c r="BA9" s="11">
        <v>1</v>
      </c>
      <c r="BB9" s="11">
        <v>20</v>
      </c>
      <c r="BC9" s="11">
        <v>124059</v>
      </c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5">
        <f>BG9+BM9+BP9</f>
        <v>0</v>
      </c>
      <c r="BT9" s="15">
        <f>BH9+BN9+BQ9</f>
        <v>0</v>
      </c>
      <c r="BU9" s="15">
        <f>BI9+BO9+BR9</f>
        <v>0</v>
      </c>
      <c r="BV9" s="4"/>
      <c r="BW9" s="4"/>
      <c r="BX9" s="4"/>
      <c r="BY9" s="4"/>
      <c r="BZ9" s="4"/>
      <c r="CA9" s="4"/>
    </row>
    <row r="10" spans="1:79" ht="12.75">
      <c r="A10" s="6">
        <v>2</v>
      </c>
      <c r="B10" s="7" t="s">
        <v>37</v>
      </c>
      <c r="C10" s="8">
        <f aca="true" t="shared" si="6" ref="C10:C26">F10+X10</f>
        <v>4</v>
      </c>
      <c r="D10" s="8">
        <f t="shared" si="0"/>
        <v>18</v>
      </c>
      <c r="E10" s="9">
        <f>H10+Z10</f>
        <v>143630</v>
      </c>
      <c r="F10" s="10">
        <f aca="true" t="shared" si="7" ref="F10:F26">I10+L10+O10+R10+U10</f>
        <v>3</v>
      </c>
      <c r="G10" s="10">
        <f t="shared" si="1"/>
        <v>16</v>
      </c>
      <c r="H10" s="10">
        <f t="shared" si="1"/>
        <v>128007</v>
      </c>
      <c r="I10" s="11">
        <v>3</v>
      </c>
      <c r="J10" s="11">
        <v>16</v>
      </c>
      <c r="K10" s="11">
        <v>128007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>
        <f t="shared" si="2"/>
        <v>1</v>
      </c>
      <c r="Y10" s="12">
        <f t="shared" si="2"/>
        <v>2</v>
      </c>
      <c r="Z10" s="12">
        <f t="shared" si="2"/>
        <v>15623</v>
      </c>
      <c r="AA10" s="13">
        <f t="shared" si="3"/>
        <v>0.1111111111111111</v>
      </c>
      <c r="AB10" s="11">
        <v>1</v>
      </c>
      <c r="AC10" s="11">
        <v>2</v>
      </c>
      <c r="AD10" s="11">
        <v>15623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6"/>
      <c r="AO10" s="16"/>
      <c r="AP10" s="16"/>
      <c r="AQ10" s="11"/>
      <c r="AR10" s="11"/>
      <c r="AS10" s="11"/>
      <c r="AT10" s="13">
        <f t="shared" si="4"/>
        <v>0</v>
      </c>
      <c r="AU10" s="10">
        <f aca="true" t="shared" si="8" ref="AU10:AU25">AX10+BA10</f>
        <v>2</v>
      </c>
      <c r="AV10" s="10">
        <f t="shared" si="5"/>
        <v>3</v>
      </c>
      <c r="AW10" s="10">
        <f t="shared" si="5"/>
        <v>17735</v>
      </c>
      <c r="AX10" s="11">
        <v>1</v>
      </c>
      <c r="AY10" s="11">
        <v>1</v>
      </c>
      <c r="AZ10" s="11">
        <v>2112</v>
      </c>
      <c r="BA10" s="11">
        <v>1</v>
      </c>
      <c r="BB10" s="11">
        <v>2</v>
      </c>
      <c r="BC10" s="11">
        <v>15623</v>
      </c>
      <c r="BD10" s="11"/>
      <c r="BE10" s="11"/>
      <c r="BF10" s="11"/>
      <c r="BG10" s="11"/>
      <c r="BH10" s="11"/>
      <c r="BI10" s="11"/>
      <c r="BJ10" s="11">
        <v>2</v>
      </c>
      <c r="BK10" s="11">
        <v>15</v>
      </c>
      <c r="BL10" s="11">
        <v>125895</v>
      </c>
      <c r="BM10" s="11"/>
      <c r="BN10" s="11"/>
      <c r="BO10" s="11"/>
      <c r="BP10" s="11"/>
      <c r="BQ10" s="11"/>
      <c r="BR10" s="11"/>
      <c r="BS10" s="15">
        <f aca="true" t="shared" si="9" ref="BS10:BU27">BG10+BM10+BP10</f>
        <v>0</v>
      </c>
      <c r="BT10" s="15">
        <f t="shared" si="9"/>
        <v>0</v>
      </c>
      <c r="BU10" s="15">
        <f t="shared" si="9"/>
        <v>0</v>
      </c>
      <c r="BV10" s="4"/>
      <c r="BW10" s="4"/>
      <c r="BX10" s="4"/>
      <c r="BY10" s="4"/>
      <c r="BZ10" s="4"/>
      <c r="CA10" s="4"/>
    </row>
    <row r="11" spans="1:79" ht="12.75">
      <c r="A11" s="6">
        <v>3</v>
      </c>
      <c r="B11" s="17" t="s">
        <v>38</v>
      </c>
      <c r="C11" s="8">
        <f t="shared" si="6"/>
        <v>7</v>
      </c>
      <c r="D11" s="18">
        <f t="shared" si="0"/>
        <v>5</v>
      </c>
      <c r="E11" s="8">
        <f t="shared" si="0"/>
        <v>31986</v>
      </c>
      <c r="F11" s="10">
        <f t="shared" si="7"/>
        <v>7</v>
      </c>
      <c r="G11" s="10">
        <f t="shared" si="1"/>
        <v>5</v>
      </c>
      <c r="H11" s="10">
        <f t="shared" si="1"/>
        <v>31986</v>
      </c>
      <c r="I11" s="11">
        <v>7</v>
      </c>
      <c r="J11" s="11">
        <v>5</v>
      </c>
      <c r="K11" s="11">
        <v>31986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2">
        <f t="shared" si="2"/>
        <v>0</v>
      </c>
      <c r="Y11" s="12">
        <f t="shared" si="2"/>
        <v>0</v>
      </c>
      <c r="Z11" s="12">
        <f t="shared" si="2"/>
        <v>0</v>
      </c>
      <c r="AA11" s="13">
        <f t="shared" si="3"/>
        <v>0</v>
      </c>
      <c r="AB11" s="11"/>
      <c r="AC11" s="11"/>
      <c r="AD11" s="11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1">
        <v>3</v>
      </c>
      <c r="AR11" s="11">
        <v>1</v>
      </c>
      <c r="AS11" s="11">
        <v>8207</v>
      </c>
      <c r="AT11" s="13">
        <f t="shared" si="4"/>
        <v>0.25658100418933283</v>
      </c>
      <c r="AU11" s="10">
        <f t="shared" si="8"/>
        <v>1</v>
      </c>
      <c r="AV11" s="10">
        <f t="shared" si="5"/>
        <v>2</v>
      </c>
      <c r="AW11" s="10">
        <f t="shared" si="5"/>
        <v>17284</v>
      </c>
      <c r="AX11" s="11">
        <v>1</v>
      </c>
      <c r="AY11" s="11">
        <v>2</v>
      </c>
      <c r="AZ11" s="11">
        <v>17284</v>
      </c>
      <c r="BA11" s="11"/>
      <c r="BB11" s="11"/>
      <c r="BC11" s="11"/>
      <c r="BD11" s="11">
        <v>1</v>
      </c>
      <c r="BE11" s="11">
        <v>1</v>
      </c>
      <c r="BF11" s="11">
        <v>1407</v>
      </c>
      <c r="BG11" s="11"/>
      <c r="BH11" s="11"/>
      <c r="BI11" s="11"/>
      <c r="BJ11" s="11">
        <v>2</v>
      </c>
      <c r="BK11" s="11">
        <v>1</v>
      </c>
      <c r="BL11" s="11">
        <v>5088</v>
      </c>
      <c r="BM11" s="11"/>
      <c r="BN11" s="11"/>
      <c r="BO11" s="11"/>
      <c r="BP11" s="11"/>
      <c r="BQ11" s="11"/>
      <c r="BR11" s="11"/>
      <c r="BS11" s="15">
        <f t="shared" si="9"/>
        <v>0</v>
      </c>
      <c r="BT11" s="15">
        <f t="shared" si="9"/>
        <v>0</v>
      </c>
      <c r="BU11" s="15">
        <f t="shared" si="9"/>
        <v>0</v>
      </c>
      <c r="BV11" s="4"/>
      <c r="BW11" s="4"/>
      <c r="BX11" s="19"/>
      <c r="BY11" s="4"/>
      <c r="BZ11" s="4"/>
      <c r="CA11" s="4"/>
    </row>
    <row r="12" spans="1:79" ht="12.75">
      <c r="A12" s="6">
        <v>4</v>
      </c>
      <c r="B12" s="7" t="s">
        <v>39</v>
      </c>
      <c r="C12" s="8">
        <f t="shared" si="6"/>
        <v>6</v>
      </c>
      <c r="D12" s="8">
        <f t="shared" si="0"/>
        <v>16</v>
      </c>
      <c r="E12" s="8">
        <f t="shared" si="0"/>
        <v>82585</v>
      </c>
      <c r="F12" s="10">
        <f t="shared" si="7"/>
        <v>4</v>
      </c>
      <c r="G12" s="10">
        <f t="shared" si="1"/>
        <v>1</v>
      </c>
      <c r="H12" s="10">
        <f t="shared" si="1"/>
        <v>2413</v>
      </c>
      <c r="I12" s="11">
        <v>4</v>
      </c>
      <c r="J12" s="11">
        <v>1</v>
      </c>
      <c r="K12" s="16">
        <v>2413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2">
        <f t="shared" si="2"/>
        <v>2</v>
      </c>
      <c r="Y12" s="12">
        <f t="shared" si="2"/>
        <v>15</v>
      </c>
      <c r="Z12" s="12">
        <f t="shared" si="2"/>
        <v>80172</v>
      </c>
      <c r="AA12" s="13">
        <f t="shared" si="3"/>
        <v>0.9375</v>
      </c>
      <c r="AB12" s="16">
        <v>2</v>
      </c>
      <c r="AC12" s="16">
        <v>15</v>
      </c>
      <c r="AD12" s="16">
        <v>80172</v>
      </c>
      <c r="AE12" s="16"/>
      <c r="AF12" s="16"/>
      <c r="AG12" s="16"/>
      <c r="AH12" s="14"/>
      <c r="AI12" s="14"/>
      <c r="AJ12" s="14"/>
      <c r="AK12" s="14"/>
      <c r="AL12" s="14"/>
      <c r="AM12" s="14"/>
      <c r="AN12" s="20"/>
      <c r="AO12" s="20"/>
      <c r="AP12" s="16"/>
      <c r="AQ12" s="11">
        <v>4</v>
      </c>
      <c r="AR12" s="11">
        <v>1</v>
      </c>
      <c r="AS12" s="11">
        <v>2413</v>
      </c>
      <c r="AT12" s="13">
        <f t="shared" si="4"/>
        <v>0.029218381061936187</v>
      </c>
      <c r="AU12" s="10">
        <f t="shared" si="8"/>
        <v>2</v>
      </c>
      <c r="AV12" s="10">
        <f t="shared" si="5"/>
        <v>15</v>
      </c>
      <c r="AW12" s="10">
        <f t="shared" si="5"/>
        <v>80172</v>
      </c>
      <c r="AX12" s="11"/>
      <c r="AY12" s="11"/>
      <c r="AZ12" s="11"/>
      <c r="BA12" s="11">
        <v>2</v>
      </c>
      <c r="BB12" s="11">
        <v>15</v>
      </c>
      <c r="BC12" s="11">
        <v>80172</v>
      </c>
      <c r="BD12" s="21"/>
      <c r="BE12" s="21"/>
      <c r="BF12" s="2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5">
        <f t="shared" si="9"/>
        <v>0</v>
      </c>
      <c r="BT12" s="15">
        <f t="shared" si="9"/>
        <v>0</v>
      </c>
      <c r="BU12" s="15">
        <f t="shared" si="9"/>
        <v>0</v>
      </c>
      <c r="BV12" s="4"/>
      <c r="BW12" s="4"/>
      <c r="BX12" s="4"/>
      <c r="BY12" s="4"/>
      <c r="BZ12" s="4"/>
      <c r="CA12" s="4"/>
    </row>
    <row r="13" spans="1:79" ht="12.75">
      <c r="A13" s="6">
        <v>5</v>
      </c>
      <c r="B13" s="7" t="s">
        <v>40</v>
      </c>
      <c r="C13" s="8">
        <f t="shared" si="6"/>
        <v>5</v>
      </c>
      <c r="D13" s="8">
        <f t="shared" si="0"/>
        <v>46</v>
      </c>
      <c r="E13" s="8">
        <f t="shared" si="0"/>
        <v>347318</v>
      </c>
      <c r="F13" s="10">
        <f>I13+L13+O13+R13+U13</f>
        <v>1</v>
      </c>
      <c r="G13" s="10">
        <f>J13+M13+P13+S13+V13</f>
        <v>2</v>
      </c>
      <c r="H13" s="10">
        <f>K13+N13+Q13+T13+W13</f>
        <v>16455</v>
      </c>
      <c r="I13" s="21">
        <v>1</v>
      </c>
      <c r="J13" s="21">
        <v>2</v>
      </c>
      <c r="K13" s="21">
        <v>16455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12">
        <f t="shared" si="2"/>
        <v>4</v>
      </c>
      <c r="Y13" s="12">
        <f t="shared" si="2"/>
        <v>44</v>
      </c>
      <c r="Z13" s="12">
        <f t="shared" si="2"/>
        <v>330863</v>
      </c>
      <c r="AA13" s="13">
        <f t="shared" si="3"/>
        <v>0.9565217391304348</v>
      </c>
      <c r="AB13" s="21">
        <v>4</v>
      </c>
      <c r="AC13" s="21">
        <v>44</v>
      </c>
      <c r="AD13" s="21">
        <v>330863</v>
      </c>
      <c r="AE13" s="21"/>
      <c r="AF13" s="21"/>
      <c r="AG13" s="21"/>
      <c r="AH13" s="23"/>
      <c r="AI13" s="23"/>
      <c r="AJ13" s="23"/>
      <c r="AK13" s="23"/>
      <c r="AL13" s="23"/>
      <c r="AM13" s="23"/>
      <c r="AN13" s="23"/>
      <c r="AO13" s="23"/>
      <c r="AP13" s="23"/>
      <c r="AQ13" s="21"/>
      <c r="AR13" s="21"/>
      <c r="AS13" s="21"/>
      <c r="AT13" s="13">
        <f t="shared" si="4"/>
        <v>0</v>
      </c>
      <c r="AU13" s="10">
        <f t="shared" si="8"/>
        <v>5</v>
      </c>
      <c r="AV13" s="10">
        <f t="shared" si="5"/>
        <v>46</v>
      </c>
      <c r="AW13" s="10">
        <f t="shared" si="5"/>
        <v>347318</v>
      </c>
      <c r="AX13" s="11">
        <v>1</v>
      </c>
      <c r="AY13" s="11">
        <v>2</v>
      </c>
      <c r="AZ13" s="11">
        <v>16455</v>
      </c>
      <c r="BA13" s="21">
        <v>4</v>
      </c>
      <c r="BB13" s="21">
        <v>44</v>
      </c>
      <c r="BC13" s="21">
        <v>330863</v>
      </c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5">
        <f t="shared" si="9"/>
        <v>0</v>
      </c>
      <c r="BT13" s="15">
        <f t="shared" si="9"/>
        <v>0</v>
      </c>
      <c r="BU13" s="15">
        <f t="shared" si="9"/>
        <v>0</v>
      </c>
      <c r="BV13" s="4"/>
      <c r="BW13" s="4"/>
      <c r="BX13" s="4"/>
      <c r="BY13" s="4"/>
      <c r="BZ13" s="4"/>
      <c r="CA13" s="4"/>
    </row>
    <row r="14" spans="1:79" ht="12.75">
      <c r="A14" s="6">
        <v>6</v>
      </c>
      <c r="B14" s="7" t="s">
        <v>41</v>
      </c>
      <c r="C14" s="8">
        <f t="shared" si="6"/>
        <v>1</v>
      </c>
      <c r="D14" s="8">
        <f t="shared" si="0"/>
        <v>8</v>
      </c>
      <c r="E14" s="8">
        <f t="shared" si="0"/>
        <v>58500</v>
      </c>
      <c r="F14" s="10">
        <f t="shared" si="7"/>
        <v>0</v>
      </c>
      <c r="G14" s="10">
        <f t="shared" si="1"/>
        <v>0</v>
      </c>
      <c r="H14" s="10">
        <f t="shared" si="1"/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2">
        <f t="shared" si="2"/>
        <v>1</v>
      </c>
      <c r="Y14" s="12">
        <f t="shared" si="2"/>
        <v>8</v>
      </c>
      <c r="Z14" s="12">
        <f t="shared" si="2"/>
        <v>58500</v>
      </c>
      <c r="AA14" s="13">
        <f t="shared" si="3"/>
        <v>1</v>
      </c>
      <c r="AB14" s="11">
        <v>1</v>
      </c>
      <c r="AC14" s="11">
        <v>8</v>
      </c>
      <c r="AD14" s="11">
        <v>58500</v>
      </c>
      <c r="AE14" s="16"/>
      <c r="AF14" s="16"/>
      <c r="AG14" s="16"/>
      <c r="AH14" s="23"/>
      <c r="AI14" s="23"/>
      <c r="AJ14" s="23"/>
      <c r="AK14" s="23"/>
      <c r="AL14" s="23"/>
      <c r="AM14" s="23"/>
      <c r="AN14" s="23"/>
      <c r="AO14" s="23"/>
      <c r="AP14" s="23"/>
      <c r="AQ14" s="11"/>
      <c r="AR14" s="11"/>
      <c r="AS14" s="11"/>
      <c r="AT14" s="13">
        <f t="shared" si="4"/>
        <v>0</v>
      </c>
      <c r="AU14" s="10">
        <f t="shared" si="8"/>
        <v>1</v>
      </c>
      <c r="AV14" s="10">
        <f t="shared" si="5"/>
        <v>8</v>
      </c>
      <c r="AW14" s="10">
        <f t="shared" si="5"/>
        <v>58500</v>
      </c>
      <c r="AX14" s="11"/>
      <c r="AY14" s="11"/>
      <c r="AZ14" s="11"/>
      <c r="BA14" s="11">
        <v>1</v>
      </c>
      <c r="BB14" s="11">
        <v>8</v>
      </c>
      <c r="BC14" s="11">
        <v>58500</v>
      </c>
      <c r="BD14" s="11"/>
      <c r="BE14" s="11"/>
      <c r="BF14" s="11"/>
      <c r="BG14" s="11"/>
      <c r="BH14" s="24"/>
      <c r="BI14" s="11"/>
      <c r="BJ14" s="11"/>
      <c r="BK14" s="11"/>
      <c r="BL14" s="11"/>
      <c r="BM14" s="11"/>
      <c r="BN14" s="11"/>
      <c r="BO14" s="11"/>
      <c r="BP14" s="11"/>
      <c r="BQ14" s="24"/>
      <c r="BR14" s="11"/>
      <c r="BS14" s="15">
        <f t="shared" si="9"/>
        <v>0</v>
      </c>
      <c r="BT14" s="15">
        <f t="shared" si="9"/>
        <v>0</v>
      </c>
      <c r="BU14" s="15">
        <f t="shared" si="9"/>
        <v>0</v>
      </c>
      <c r="BV14" s="4"/>
      <c r="BW14" s="4"/>
      <c r="BX14" s="4"/>
      <c r="BY14" s="4"/>
      <c r="BZ14" s="4"/>
      <c r="CA14" s="4"/>
    </row>
    <row r="15" spans="1:79" ht="12.75">
      <c r="A15" s="6">
        <v>7</v>
      </c>
      <c r="B15" s="7" t="s">
        <v>42</v>
      </c>
      <c r="C15" s="8">
        <f t="shared" si="6"/>
        <v>3</v>
      </c>
      <c r="D15" s="8">
        <f t="shared" si="0"/>
        <v>6</v>
      </c>
      <c r="E15" s="8">
        <f t="shared" si="0"/>
        <v>31835</v>
      </c>
      <c r="F15" s="10">
        <f t="shared" si="7"/>
        <v>2</v>
      </c>
      <c r="G15" s="10">
        <f t="shared" si="1"/>
        <v>3</v>
      </c>
      <c r="H15" s="10">
        <f t="shared" si="1"/>
        <v>7003</v>
      </c>
      <c r="I15" s="21">
        <v>2</v>
      </c>
      <c r="J15" s="21">
        <v>3</v>
      </c>
      <c r="K15" s="21">
        <v>7003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2">
        <f t="shared" si="2"/>
        <v>1</v>
      </c>
      <c r="Y15" s="12">
        <f t="shared" si="2"/>
        <v>3</v>
      </c>
      <c r="Z15" s="12">
        <f t="shared" si="2"/>
        <v>24832</v>
      </c>
      <c r="AA15" s="13">
        <f t="shared" si="3"/>
        <v>0.5</v>
      </c>
      <c r="AB15" s="21">
        <v>1</v>
      </c>
      <c r="AC15" s="21">
        <v>3</v>
      </c>
      <c r="AD15" s="21">
        <v>24832</v>
      </c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1">
        <v>2</v>
      </c>
      <c r="AR15" s="21">
        <v>3</v>
      </c>
      <c r="AS15" s="21">
        <v>7003</v>
      </c>
      <c r="AT15" s="13">
        <f t="shared" si="4"/>
        <v>0.21997801162242814</v>
      </c>
      <c r="AU15" s="10">
        <f t="shared" si="8"/>
        <v>1</v>
      </c>
      <c r="AV15" s="10">
        <f t="shared" si="5"/>
        <v>3</v>
      </c>
      <c r="AW15" s="10">
        <f t="shared" si="5"/>
        <v>24832</v>
      </c>
      <c r="AX15" s="11"/>
      <c r="AY15" s="11"/>
      <c r="AZ15" s="11"/>
      <c r="BA15" s="21">
        <v>1</v>
      </c>
      <c r="BB15" s="21">
        <v>3</v>
      </c>
      <c r="BC15" s="21">
        <v>24832</v>
      </c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5">
        <f t="shared" si="9"/>
        <v>0</v>
      </c>
      <c r="BT15" s="15">
        <f t="shared" si="9"/>
        <v>0</v>
      </c>
      <c r="BU15" s="15">
        <f t="shared" si="9"/>
        <v>0</v>
      </c>
      <c r="BV15" s="4"/>
      <c r="BW15" s="4"/>
      <c r="BX15" s="4"/>
      <c r="BY15" s="4"/>
      <c r="BZ15" s="4"/>
      <c r="CA15" s="4"/>
    </row>
    <row r="16" spans="1:79" ht="12.75">
      <c r="A16" s="6">
        <v>8</v>
      </c>
      <c r="B16" s="7" t="s">
        <v>43</v>
      </c>
      <c r="C16" s="8">
        <f t="shared" si="6"/>
        <v>11</v>
      </c>
      <c r="D16" s="8">
        <f t="shared" si="0"/>
        <v>7</v>
      </c>
      <c r="E16" s="8">
        <f t="shared" si="0"/>
        <v>61155</v>
      </c>
      <c r="F16" s="10">
        <f t="shared" si="7"/>
        <v>10</v>
      </c>
      <c r="G16" s="10">
        <f t="shared" si="1"/>
        <v>4</v>
      </c>
      <c r="H16" s="10">
        <f t="shared" si="1"/>
        <v>23424</v>
      </c>
      <c r="I16" s="11">
        <v>10</v>
      </c>
      <c r="J16" s="11">
        <v>4</v>
      </c>
      <c r="K16" s="11">
        <v>23424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2">
        <f t="shared" si="2"/>
        <v>1</v>
      </c>
      <c r="Y16" s="12">
        <f t="shared" si="2"/>
        <v>3</v>
      </c>
      <c r="Z16" s="12">
        <f t="shared" si="2"/>
        <v>37731</v>
      </c>
      <c r="AA16" s="13">
        <f t="shared" si="3"/>
        <v>0.42857142857142855</v>
      </c>
      <c r="AB16" s="11">
        <v>1</v>
      </c>
      <c r="AC16" s="11">
        <v>3</v>
      </c>
      <c r="AD16" s="11">
        <v>37731</v>
      </c>
      <c r="AE16" s="16"/>
      <c r="AF16" s="16"/>
      <c r="AG16" s="16"/>
      <c r="AH16" s="23"/>
      <c r="AI16" s="23"/>
      <c r="AJ16" s="23"/>
      <c r="AK16" s="23"/>
      <c r="AL16" s="23"/>
      <c r="AM16" s="23"/>
      <c r="AN16" s="23"/>
      <c r="AO16" s="23"/>
      <c r="AP16" s="23"/>
      <c r="AQ16" s="16">
        <v>10</v>
      </c>
      <c r="AR16" s="11">
        <v>4</v>
      </c>
      <c r="AS16" s="11">
        <v>23424</v>
      </c>
      <c r="AT16" s="13">
        <f t="shared" si="4"/>
        <v>0.3830267353446161</v>
      </c>
      <c r="AU16" s="10">
        <f t="shared" si="8"/>
        <v>1</v>
      </c>
      <c r="AV16" s="10">
        <f t="shared" si="5"/>
        <v>3</v>
      </c>
      <c r="AW16" s="10">
        <f t="shared" si="5"/>
        <v>37731</v>
      </c>
      <c r="AX16" s="11"/>
      <c r="AY16" s="11"/>
      <c r="AZ16" s="11"/>
      <c r="BA16" s="11">
        <v>1</v>
      </c>
      <c r="BB16" s="11">
        <v>3</v>
      </c>
      <c r="BC16" s="11">
        <v>37731</v>
      </c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5">
        <f t="shared" si="9"/>
        <v>0</v>
      </c>
      <c r="BT16" s="15">
        <f t="shared" si="9"/>
        <v>0</v>
      </c>
      <c r="BU16" s="15">
        <f>BI16+BO16+BR16</f>
        <v>0</v>
      </c>
      <c r="BV16" s="4"/>
      <c r="BW16" s="4"/>
      <c r="BX16" s="4"/>
      <c r="BY16" s="4"/>
      <c r="BZ16" s="4"/>
      <c r="CA16" s="4"/>
    </row>
    <row r="17" spans="1:79" ht="12.75">
      <c r="A17" s="6">
        <v>9</v>
      </c>
      <c r="B17" s="7" t="s">
        <v>44</v>
      </c>
      <c r="C17" s="8">
        <f t="shared" si="6"/>
        <v>8</v>
      </c>
      <c r="D17" s="8">
        <f t="shared" si="0"/>
        <v>24</v>
      </c>
      <c r="E17" s="8">
        <f t="shared" si="0"/>
        <v>177938</v>
      </c>
      <c r="F17" s="10">
        <f t="shared" si="7"/>
        <v>7</v>
      </c>
      <c r="G17" s="10">
        <f t="shared" si="1"/>
        <v>6</v>
      </c>
      <c r="H17" s="10">
        <f t="shared" si="1"/>
        <v>25123</v>
      </c>
      <c r="I17" s="11">
        <v>7</v>
      </c>
      <c r="J17" s="11">
        <v>6</v>
      </c>
      <c r="K17" s="11">
        <v>25123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2">
        <f t="shared" si="2"/>
        <v>1</v>
      </c>
      <c r="Y17" s="12">
        <f t="shared" si="2"/>
        <v>18</v>
      </c>
      <c r="Z17" s="12">
        <f t="shared" si="2"/>
        <v>152815</v>
      </c>
      <c r="AA17" s="13">
        <f t="shared" si="3"/>
        <v>0.75</v>
      </c>
      <c r="AB17" s="11">
        <v>1</v>
      </c>
      <c r="AC17" s="11">
        <v>18</v>
      </c>
      <c r="AD17" s="11">
        <v>152815</v>
      </c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5">
        <v>7</v>
      </c>
      <c r="AR17" s="25">
        <v>6</v>
      </c>
      <c r="AS17" s="25">
        <v>25123</v>
      </c>
      <c r="AT17" s="13">
        <f t="shared" si="4"/>
        <v>0.14118962784790207</v>
      </c>
      <c r="AU17" s="10">
        <f t="shared" si="8"/>
        <v>1</v>
      </c>
      <c r="AV17" s="10">
        <f t="shared" si="5"/>
        <v>18</v>
      </c>
      <c r="AW17" s="10">
        <f t="shared" si="5"/>
        <v>152815</v>
      </c>
      <c r="AX17" s="26"/>
      <c r="AY17" s="26"/>
      <c r="AZ17" s="26"/>
      <c r="BA17" s="26">
        <v>1</v>
      </c>
      <c r="BB17" s="26">
        <v>18</v>
      </c>
      <c r="BC17" s="11">
        <v>152815</v>
      </c>
      <c r="BD17" s="11"/>
      <c r="BE17" s="11"/>
      <c r="BF17" s="11"/>
      <c r="BG17" s="25"/>
      <c r="BH17" s="25"/>
      <c r="BI17" s="25"/>
      <c r="BJ17" s="11"/>
      <c r="BK17" s="11"/>
      <c r="BL17" s="11"/>
      <c r="BM17" s="11"/>
      <c r="BN17" s="11"/>
      <c r="BO17" s="11"/>
      <c r="BP17" s="11"/>
      <c r="BQ17" s="11"/>
      <c r="BR17" s="11"/>
      <c r="BS17" s="15">
        <f t="shared" si="9"/>
        <v>0</v>
      </c>
      <c r="BT17" s="15">
        <f t="shared" si="9"/>
        <v>0</v>
      </c>
      <c r="BU17" s="15">
        <f t="shared" si="9"/>
        <v>0</v>
      </c>
      <c r="BV17" s="4"/>
      <c r="BW17" s="4"/>
      <c r="BX17" s="4"/>
      <c r="BY17" s="11"/>
      <c r="BZ17" s="11"/>
      <c r="CA17" s="11"/>
    </row>
    <row r="18" spans="1:79" ht="12.75">
      <c r="A18" s="6">
        <v>10</v>
      </c>
      <c r="B18" s="17" t="s">
        <v>45</v>
      </c>
      <c r="C18" s="8">
        <f t="shared" si="6"/>
        <v>12</v>
      </c>
      <c r="D18" s="8">
        <f t="shared" si="0"/>
        <v>7</v>
      </c>
      <c r="E18" s="8">
        <f t="shared" si="0"/>
        <v>27342</v>
      </c>
      <c r="F18" s="10">
        <f t="shared" si="7"/>
        <v>12</v>
      </c>
      <c r="G18" s="10">
        <f t="shared" si="1"/>
        <v>7</v>
      </c>
      <c r="H18" s="10">
        <f t="shared" si="1"/>
        <v>27342</v>
      </c>
      <c r="I18" s="11">
        <v>12</v>
      </c>
      <c r="J18" s="11">
        <v>7</v>
      </c>
      <c r="K18" s="11">
        <v>27342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2">
        <f t="shared" si="2"/>
        <v>0</v>
      </c>
      <c r="Y18" s="12">
        <f t="shared" si="2"/>
        <v>0</v>
      </c>
      <c r="Z18" s="12">
        <f t="shared" si="2"/>
        <v>0</v>
      </c>
      <c r="AA18" s="13">
        <f t="shared" si="3"/>
        <v>0</v>
      </c>
      <c r="AB18" s="11"/>
      <c r="AC18" s="11"/>
      <c r="AD18" s="11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>
        <v>11</v>
      </c>
      <c r="AR18" s="25">
        <v>5</v>
      </c>
      <c r="AS18" s="25">
        <v>20088</v>
      </c>
      <c r="AT18" s="13">
        <f t="shared" si="4"/>
        <v>0.7346938775510204</v>
      </c>
      <c r="AU18" s="10">
        <f t="shared" si="8"/>
        <v>1</v>
      </c>
      <c r="AV18" s="10">
        <f t="shared" si="5"/>
        <v>2</v>
      </c>
      <c r="AW18" s="10">
        <f t="shared" si="5"/>
        <v>7254</v>
      </c>
      <c r="AX18" s="25"/>
      <c r="AY18" s="27"/>
      <c r="AZ18" s="25"/>
      <c r="BA18" s="25">
        <v>1</v>
      </c>
      <c r="BB18" s="27">
        <v>2</v>
      </c>
      <c r="BC18" s="28">
        <v>7254</v>
      </c>
      <c r="BD18" s="11"/>
      <c r="BE18" s="11"/>
      <c r="BF18" s="11"/>
      <c r="BG18" s="11"/>
      <c r="BH18" s="11"/>
      <c r="BI18" s="11"/>
      <c r="BJ18" s="11"/>
      <c r="BK18" s="11"/>
      <c r="BL18" s="11"/>
      <c r="BM18" s="11">
        <v>1</v>
      </c>
      <c r="BN18" s="11">
        <v>2</v>
      </c>
      <c r="BO18" s="11">
        <v>7254</v>
      </c>
      <c r="BP18" s="11"/>
      <c r="BQ18" s="11"/>
      <c r="BR18" s="11"/>
      <c r="BS18" s="15">
        <f t="shared" si="9"/>
        <v>1</v>
      </c>
      <c r="BT18" s="15">
        <f t="shared" si="9"/>
        <v>2</v>
      </c>
      <c r="BU18" s="15">
        <f t="shared" si="9"/>
        <v>7254</v>
      </c>
      <c r="BV18" s="4"/>
      <c r="BW18" s="4"/>
      <c r="BX18" s="4"/>
      <c r="BY18" s="4"/>
      <c r="BZ18" s="4"/>
      <c r="CA18" s="4"/>
    </row>
    <row r="19" spans="1:79" ht="12.75">
      <c r="A19" s="6">
        <v>11</v>
      </c>
      <c r="B19" s="7" t="s">
        <v>46</v>
      </c>
      <c r="C19" s="8">
        <f t="shared" si="6"/>
        <v>5</v>
      </c>
      <c r="D19" s="8">
        <f t="shared" si="0"/>
        <v>16</v>
      </c>
      <c r="E19" s="8">
        <f t="shared" si="0"/>
        <v>118445</v>
      </c>
      <c r="F19" s="10">
        <f t="shared" si="7"/>
        <v>4</v>
      </c>
      <c r="G19" s="10">
        <f t="shared" si="1"/>
        <v>14</v>
      </c>
      <c r="H19" s="10">
        <f t="shared" si="1"/>
        <v>99882</v>
      </c>
      <c r="I19" s="21">
        <v>4</v>
      </c>
      <c r="J19" s="21">
        <v>14</v>
      </c>
      <c r="K19" s="29">
        <v>99882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>
        <f t="shared" si="2"/>
        <v>1</v>
      </c>
      <c r="Y19" s="12">
        <f t="shared" si="2"/>
        <v>2</v>
      </c>
      <c r="Z19" s="12">
        <f t="shared" si="2"/>
        <v>18563</v>
      </c>
      <c r="AA19" s="13">
        <f t="shared" si="3"/>
        <v>0.125</v>
      </c>
      <c r="AB19" s="21">
        <v>1</v>
      </c>
      <c r="AC19" s="21">
        <v>2</v>
      </c>
      <c r="AD19" s="29">
        <v>18563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1">
        <v>2</v>
      </c>
      <c r="AR19" s="21">
        <v>3</v>
      </c>
      <c r="AS19" s="21">
        <v>17378</v>
      </c>
      <c r="AT19" s="13">
        <f t="shared" si="4"/>
        <v>0.1467178859386213</v>
      </c>
      <c r="AU19" s="10">
        <f t="shared" si="8"/>
        <v>1</v>
      </c>
      <c r="AV19" s="10">
        <f t="shared" si="5"/>
        <v>2</v>
      </c>
      <c r="AW19" s="10">
        <f t="shared" si="5"/>
        <v>18563</v>
      </c>
      <c r="AX19" s="21"/>
      <c r="AY19" s="21"/>
      <c r="AZ19" s="21"/>
      <c r="BA19" s="21">
        <v>1</v>
      </c>
      <c r="BB19" s="21">
        <v>2</v>
      </c>
      <c r="BC19" s="29">
        <v>18563</v>
      </c>
      <c r="BD19" s="21">
        <v>1</v>
      </c>
      <c r="BE19" s="21">
        <v>10</v>
      </c>
      <c r="BF19" s="21">
        <v>78229</v>
      </c>
      <c r="BG19" s="11"/>
      <c r="BH19" s="11"/>
      <c r="BI19" s="11"/>
      <c r="BJ19" s="11">
        <v>1</v>
      </c>
      <c r="BK19" s="11">
        <v>1</v>
      </c>
      <c r="BL19" s="11">
        <v>4275</v>
      </c>
      <c r="BM19" s="11"/>
      <c r="BN19" s="11"/>
      <c r="BO19" s="11"/>
      <c r="BP19" s="21"/>
      <c r="BQ19" s="30"/>
      <c r="BR19" s="21"/>
      <c r="BS19" s="15">
        <f t="shared" si="9"/>
        <v>0</v>
      </c>
      <c r="BT19" s="31">
        <f t="shared" si="9"/>
        <v>0</v>
      </c>
      <c r="BU19" s="15">
        <f>BI19+BO19+BR19</f>
        <v>0</v>
      </c>
      <c r="BV19" s="11"/>
      <c r="BW19" s="16"/>
      <c r="BX19" s="11"/>
      <c r="BY19" s="11"/>
      <c r="BZ19" s="16"/>
      <c r="CA19" s="11"/>
    </row>
    <row r="20" spans="1:79" ht="12.75">
      <c r="A20" s="6">
        <v>12</v>
      </c>
      <c r="B20" s="7" t="s">
        <v>47</v>
      </c>
      <c r="C20" s="8">
        <f t="shared" si="6"/>
        <v>0</v>
      </c>
      <c r="D20" s="8">
        <f t="shared" si="0"/>
        <v>0</v>
      </c>
      <c r="E20" s="8">
        <f t="shared" si="0"/>
        <v>0</v>
      </c>
      <c r="F20" s="10">
        <f t="shared" si="7"/>
        <v>0</v>
      </c>
      <c r="G20" s="10">
        <f t="shared" si="1"/>
        <v>0</v>
      </c>
      <c r="H20" s="10">
        <f t="shared" si="1"/>
        <v>0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>
        <f t="shared" si="2"/>
        <v>0</v>
      </c>
      <c r="Y20" s="12">
        <f t="shared" si="2"/>
        <v>0</v>
      </c>
      <c r="Z20" s="12">
        <f t="shared" si="2"/>
        <v>0</v>
      </c>
      <c r="AA20" s="13" t="e">
        <f t="shared" si="3"/>
        <v>#DIV/0!</v>
      </c>
      <c r="AB20" s="11"/>
      <c r="AC20" s="11"/>
      <c r="AD20" s="11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11"/>
      <c r="AR20" s="11"/>
      <c r="AS20" s="11"/>
      <c r="AT20" s="13" t="e">
        <f t="shared" si="4"/>
        <v>#DIV/0!</v>
      </c>
      <c r="AU20" s="10">
        <f t="shared" si="8"/>
        <v>0</v>
      </c>
      <c r="AV20" s="10">
        <f t="shared" si="5"/>
        <v>0</v>
      </c>
      <c r="AW20" s="10">
        <f t="shared" si="5"/>
        <v>0</v>
      </c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5">
        <f t="shared" si="9"/>
        <v>0</v>
      </c>
      <c r="BT20" s="15">
        <f t="shared" si="9"/>
        <v>0</v>
      </c>
      <c r="BU20" s="15">
        <f t="shared" si="9"/>
        <v>0</v>
      </c>
      <c r="BV20" s="4"/>
      <c r="BW20" s="4"/>
      <c r="BX20" s="4"/>
      <c r="BY20" s="4"/>
      <c r="BZ20" s="4"/>
      <c r="CA20" s="4"/>
    </row>
    <row r="21" spans="1:79" ht="12.75">
      <c r="A21" s="6">
        <v>13</v>
      </c>
      <c r="B21" s="7" t="s">
        <v>48</v>
      </c>
      <c r="C21" s="8">
        <f t="shared" si="6"/>
        <v>1</v>
      </c>
      <c r="D21" s="8">
        <f t="shared" si="0"/>
        <v>1</v>
      </c>
      <c r="E21" s="8">
        <f t="shared" si="0"/>
        <v>1402</v>
      </c>
      <c r="F21" s="10">
        <f t="shared" si="7"/>
        <v>1</v>
      </c>
      <c r="G21" s="10">
        <f t="shared" si="1"/>
        <v>1</v>
      </c>
      <c r="H21" s="10">
        <f t="shared" si="1"/>
        <v>1402</v>
      </c>
      <c r="I21" s="32">
        <v>1</v>
      </c>
      <c r="J21" s="32">
        <v>1</v>
      </c>
      <c r="K21" s="32">
        <v>1402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2">
        <f t="shared" si="2"/>
        <v>0</v>
      </c>
      <c r="Y21" s="12">
        <f t="shared" si="2"/>
        <v>0</v>
      </c>
      <c r="Z21" s="12">
        <f t="shared" si="2"/>
        <v>0</v>
      </c>
      <c r="AA21" s="13">
        <f t="shared" si="3"/>
        <v>0</v>
      </c>
      <c r="AB21" s="33"/>
      <c r="AC21" s="33"/>
      <c r="AD21" s="3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32">
        <v>1</v>
      </c>
      <c r="AR21" s="32">
        <v>1</v>
      </c>
      <c r="AS21" s="32">
        <v>1402</v>
      </c>
      <c r="AT21" s="13">
        <f t="shared" si="4"/>
        <v>1</v>
      </c>
      <c r="AU21" s="10">
        <f t="shared" si="8"/>
        <v>0</v>
      </c>
      <c r="AV21" s="10">
        <f t="shared" si="5"/>
        <v>0</v>
      </c>
      <c r="AW21" s="10">
        <f t="shared" si="5"/>
        <v>0</v>
      </c>
      <c r="AX21" s="11"/>
      <c r="AY21" s="11"/>
      <c r="AZ21" s="11"/>
      <c r="BA21" s="11"/>
      <c r="BB21" s="11"/>
      <c r="BC21" s="11"/>
      <c r="BD21" s="11"/>
      <c r="BE21" s="11"/>
      <c r="BF21" s="11"/>
      <c r="BG21" s="32"/>
      <c r="BH21" s="32"/>
      <c r="BI21" s="32"/>
      <c r="BJ21" s="11"/>
      <c r="BK21" s="11"/>
      <c r="BL21" s="11"/>
      <c r="BM21" s="32"/>
      <c r="BN21" s="32"/>
      <c r="BO21" s="32"/>
      <c r="BP21" s="11"/>
      <c r="BQ21" s="11"/>
      <c r="BR21" s="11"/>
      <c r="BS21" s="15">
        <f t="shared" si="9"/>
        <v>0</v>
      </c>
      <c r="BT21" s="15">
        <f t="shared" si="9"/>
        <v>0</v>
      </c>
      <c r="BU21" s="15">
        <f t="shared" si="9"/>
        <v>0</v>
      </c>
      <c r="BV21" s="4"/>
      <c r="BW21" s="4"/>
      <c r="BX21" s="4"/>
      <c r="BY21" s="4"/>
      <c r="BZ21" s="4"/>
      <c r="CA21" s="4"/>
    </row>
    <row r="22" spans="1:79" ht="12.75">
      <c r="A22" s="6">
        <v>14</v>
      </c>
      <c r="B22" s="17" t="s">
        <v>49</v>
      </c>
      <c r="C22" s="8">
        <f t="shared" si="6"/>
        <v>4</v>
      </c>
      <c r="D22" s="8">
        <f t="shared" si="0"/>
        <v>35</v>
      </c>
      <c r="E22" s="8">
        <f t="shared" si="0"/>
        <v>241893</v>
      </c>
      <c r="F22" s="10">
        <f t="shared" si="7"/>
        <v>4</v>
      </c>
      <c r="G22" s="10">
        <f t="shared" si="1"/>
        <v>35</v>
      </c>
      <c r="H22" s="10">
        <f t="shared" si="1"/>
        <v>241893</v>
      </c>
      <c r="I22" s="34">
        <v>4</v>
      </c>
      <c r="J22" s="34">
        <v>35</v>
      </c>
      <c r="K22" s="34">
        <v>241893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>
        <f t="shared" si="2"/>
        <v>0</v>
      </c>
      <c r="Y22" s="12">
        <f t="shared" si="2"/>
        <v>0</v>
      </c>
      <c r="Z22" s="12">
        <f t="shared" si="2"/>
        <v>0</v>
      </c>
      <c r="AA22" s="13">
        <f t="shared" si="3"/>
        <v>0</v>
      </c>
      <c r="AB22" s="34"/>
      <c r="AC22" s="34"/>
      <c r="AD22" s="34"/>
      <c r="AE22" s="16"/>
      <c r="AF22" s="16"/>
      <c r="AG22" s="16"/>
      <c r="AH22" s="23"/>
      <c r="AI22" s="23"/>
      <c r="AJ22" s="23"/>
      <c r="AK22" s="23"/>
      <c r="AL22" s="23"/>
      <c r="AM22" s="23"/>
      <c r="AN22" s="23"/>
      <c r="AO22" s="23"/>
      <c r="AP22" s="23"/>
      <c r="AQ22" s="34">
        <v>1</v>
      </c>
      <c r="AR22" s="34">
        <v>1</v>
      </c>
      <c r="AS22" s="34">
        <v>4846</v>
      </c>
      <c r="AT22" s="13">
        <f t="shared" si="4"/>
        <v>0.020033651242491516</v>
      </c>
      <c r="AU22" s="10">
        <f t="shared" si="8"/>
        <v>2</v>
      </c>
      <c r="AV22" s="10">
        <f t="shared" si="5"/>
        <v>26</v>
      </c>
      <c r="AW22" s="10">
        <f t="shared" si="5"/>
        <v>159885</v>
      </c>
      <c r="AX22" s="11">
        <v>2</v>
      </c>
      <c r="AY22" s="11">
        <v>26</v>
      </c>
      <c r="AZ22" s="11">
        <v>159885</v>
      </c>
      <c r="BA22" s="11"/>
      <c r="BB22" s="11"/>
      <c r="BC22" s="11"/>
      <c r="BD22" s="11"/>
      <c r="BE22" s="11"/>
      <c r="BF22" s="11"/>
      <c r="BG22" s="11"/>
      <c r="BH22" s="11"/>
      <c r="BI22" s="11"/>
      <c r="BJ22" s="11">
        <v>1</v>
      </c>
      <c r="BK22" s="11">
        <v>8</v>
      </c>
      <c r="BL22" s="11">
        <v>77162</v>
      </c>
      <c r="BM22" s="11"/>
      <c r="BN22" s="11"/>
      <c r="BO22" s="11"/>
      <c r="BP22" s="11"/>
      <c r="BQ22" s="11"/>
      <c r="BR22" s="11"/>
      <c r="BS22" s="15">
        <f t="shared" si="9"/>
        <v>0</v>
      </c>
      <c r="BT22" s="15">
        <f t="shared" si="9"/>
        <v>0</v>
      </c>
      <c r="BU22" s="15">
        <f t="shared" si="9"/>
        <v>0</v>
      </c>
      <c r="BV22" s="4"/>
      <c r="BW22" s="4"/>
      <c r="BX22" s="4"/>
      <c r="BY22" s="4"/>
      <c r="BZ22" s="4"/>
      <c r="CA22" s="4"/>
    </row>
    <row r="23" spans="1:79" ht="12.75">
      <c r="A23" s="6">
        <v>15</v>
      </c>
      <c r="B23" s="7" t="s">
        <v>50</v>
      </c>
      <c r="C23" s="8">
        <f t="shared" si="6"/>
        <v>14</v>
      </c>
      <c r="D23" s="9">
        <f t="shared" si="0"/>
        <v>3</v>
      </c>
      <c r="E23" s="8">
        <f t="shared" si="0"/>
        <v>16088</v>
      </c>
      <c r="F23" s="10">
        <f t="shared" si="7"/>
        <v>14</v>
      </c>
      <c r="G23" s="10">
        <f t="shared" si="1"/>
        <v>3</v>
      </c>
      <c r="H23" s="10">
        <f t="shared" si="1"/>
        <v>16088</v>
      </c>
      <c r="I23" s="21">
        <v>14</v>
      </c>
      <c r="J23" s="21">
        <v>3</v>
      </c>
      <c r="K23" s="21">
        <v>16088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>
        <f t="shared" si="2"/>
        <v>0</v>
      </c>
      <c r="Y23" s="12">
        <f t="shared" si="2"/>
        <v>0</v>
      </c>
      <c r="Z23" s="12">
        <f t="shared" si="2"/>
        <v>0</v>
      </c>
      <c r="AA23" s="13">
        <f t="shared" si="3"/>
        <v>0</v>
      </c>
      <c r="AB23" s="35"/>
      <c r="AC23" s="36"/>
      <c r="AD23" s="35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37">
        <v>14</v>
      </c>
      <c r="AR23" s="37">
        <v>3</v>
      </c>
      <c r="AS23" s="21">
        <v>16088</v>
      </c>
      <c r="AT23" s="13">
        <f t="shared" si="4"/>
        <v>1</v>
      </c>
      <c r="AU23" s="10">
        <f t="shared" si="8"/>
        <v>0</v>
      </c>
      <c r="AV23" s="10">
        <f t="shared" si="5"/>
        <v>0</v>
      </c>
      <c r="AW23" s="10">
        <f t="shared" si="5"/>
        <v>0</v>
      </c>
      <c r="AX23" s="37"/>
      <c r="AY23" s="30"/>
      <c r="AZ23" s="21"/>
      <c r="BA23" s="21"/>
      <c r="BB23" s="37"/>
      <c r="BC23" s="37"/>
      <c r="BD23" s="11"/>
      <c r="BE23" s="11"/>
      <c r="BF23" s="11"/>
      <c r="BG23" s="11"/>
      <c r="BH23" s="11"/>
      <c r="BI23" s="11"/>
      <c r="BJ23" s="11"/>
      <c r="BK23" s="11"/>
      <c r="BL23" s="11"/>
      <c r="BM23" s="21"/>
      <c r="BN23" s="30"/>
      <c r="BO23" s="21"/>
      <c r="BP23" s="11"/>
      <c r="BQ23" s="11"/>
      <c r="BR23" s="11"/>
      <c r="BS23" s="15">
        <f t="shared" si="9"/>
        <v>0</v>
      </c>
      <c r="BT23" s="31">
        <f t="shared" si="9"/>
        <v>0</v>
      </c>
      <c r="BU23" s="15">
        <f t="shared" si="9"/>
        <v>0</v>
      </c>
      <c r="BV23" s="4"/>
      <c r="BW23" s="4"/>
      <c r="BX23" s="4"/>
      <c r="BY23" s="4"/>
      <c r="BZ23" s="4"/>
      <c r="CA23" s="4"/>
    </row>
    <row r="24" spans="1:79" ht="12.75">
      <c r="A24" s="6">
        <v>16</v>
      </c>
      <c r="B24" s="7" t="s">
        <v>51</v>
      </c>
      <c r="C24" s="8">
        <f t="shared" si="6"/>
        <v>2</v>
      </c>
      <c r="D24" s="8">
        <f t="shared" si="0"/>
        <v>7</v>
      </c>
      <c r="E24" s="8">
        <f t="shared" si="0"/>
        <v>33020</v>
      </c>
      <c r="F24" s="10">
        <f t="shared" si="7"/>
        <v>2</v>
      </c>
      <c r="G24" s="10">
        <f t="shared" si="1"/>
        <v>7</v>
      </c>
      <c r="H24" s="10">
        <f t="shared" si="1"/>
        <v>33020</v>
      </c>
      <c r="I24" s="11">
        <v>2</v>
      </c>
      <c r="J24" s="11">
        <v>7</v>
      </c>
      <c r="K24" s="11">
        <v>33020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2">
        <f t="shared" si="2"/>
        <v>0</v>
      </c>
      <c r="Y24" s="12">
        <f t="shared" si="2"/>
        <v>0</v>
      </c>
      <c r="Z24" s="12">
        <f t="shared" si="2"/>
        <v>0</v>
      </c>
      <c r="AA24" s="13">
        <f t="shared" si="3"/>
        <v>0</v>
      </c>
      <c r="AB24" s="11"/>
      <c r="AC24" s="11"/>
      <c r="AD24" s="11"/>
      <c r="AE24" s="23"/>
      <c r="AF24" s="23"/>
      <c r="AG24" s="23"/>
      <c r="AH24" s="23"/>
      <c r="AI24" s="23"/>
      <c r="AJ24" s="23"/>
      <c r="AK24" s="23"/>
      <c r="AL24" s="23"/>
      <c r="AM24" s="23"/>
      <c r="AN24" s="16"/>
      <c r="AO24" s="16"/>
      <c r="AP24" s="16"/>
      <c r="AQ24" s="11"/>
      <c r="AR24" s="11"/>
      <c r="AS24" s="11"/>
      <c r="AT24" s="13">
        <f t="shared" si="4"/>
        <v>0</v>
      </c>
      <c r="AU24" s="10">
        <f t="shared" si="8"/>
        <v>2</v>
      </c>
      <c r="AV24" s="10">
        <f t="shared" si="5"/>
        <v>7</v>
      </c>
      <c r="AW24" s="10">
        <f t="shared" si="5"/>
        <v>33020</v>
      </c>
      <c r="AX24" s="11">
        <v>2</v>
      </c>
      <c r="AY24" s="11">
        <v>7</v>
      </c>
      <c r="AZ24" s="11">
        <v>33020</v>
      </c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5">
        <f t="shared" si="9"/>
        <v>0</v>
      </c>
      <c r="BT24" s="15">
        <f t="shared" si="9"/>
        <v>0</v>
      </c>
      <c r="BU24" s="15">
        <f t="shared" si="9"/>
        <v>0</v>
      </c>
      <c r="BV24" s="11"/>
      <c r="BW24" s="11"/>
      <c r="BX24" s="11"/>
      <c r="BY24" s="11"/>
      <c r="BZ24" s="11"/>
      <c r="CA24" s="11"/>
    </row>
    <row r="25" spans="1:79" ht="12.75">
      <c r="A25" s="6">
        <v>17</v>
      </c>
      <c r="B25" s="17" t="s">
        <v>52</v>
      </c>
      <c r="C25" s="8">
        <f t="shared" si="6"/>
        <v>2</v>
      </c>
      <c r="D25" s="8">
        <f t="shared" si="0"/>
        <v>1</v>
      </c>
      <c r="E25" s="9">
        <f t="shared" si="0"/>
        <v>850</v>
      </c>
      <c r="F25" s="10">
        <f t="shared" si="7"/>
        <v>2</v>
      </c>
      <c r="G25" s="10">
        <f>J25+M25+P25+S25+V25</f>
        <v>1</v>
      </c>
      <c r="H25" s="12">
        <f>K25+N25+Q25+T25+W25</f>
        <v>850</v>
      </c>
      <c r="I25" s="11">
        <v>2</v>
      </c>
      <c r="J25" s="11">
        <v>1</v>
      </c>
      <c r="K25" s="16">
        <v>850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">
        <f aca="true" t="shared" si="10" ref="X25:Z26">AB25+AE25+AH25+AK25+AN25</f>
        <v>0</v>
      </c>
      <c r="Y25" s="12">
        <f t="shared" si="10"/>
        <v>0</v>
      </c>
      <c r="Z25" s="12">
        <f t="shared" si="10"/>
        <v>0</v>
      </c>
      <c r="AA25" s="13">
        <f t="shared" si="3"/>
        <v>0</v>
      </c>
      <c r="AB25" s="11"/>
      <c r="AC25" s="11"/>
      <c r="AD25" s="16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11">
        <v>2</v>
      </c>
      <c r="AR25" s="11">
        <v>1</v>
      </c>
      <c r="AS25" s="16">
        <v>850</v>
      </c>
      <c r="AT25" s="13">
        <f t="shared" si="4"/>
        <v>1</v>
      </c>
      <c r="AU25" s="10">
        <f t="shared" si="8"/>
        <v>0</v>
      </c>
      <c r="AV25" s="10">
        <f>AY25+BB25</f>
        <v>0</v>
      </c>
      <c r="AW25" s="10">
        <f>AZ25+BC25</f>
        <v>0</v>
      </c>
      <c r="AX25" s="11"/>
      <c r="AY25" s="11"/>
      <c r="AZ25" s="16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5">
        <f t="shared" si="9"/>
        <v>0</v>
      </c>
      <c r="BT25" s="15">
        <f t="shared" si="9"/>
        <v>0</v>
      </c>
      <c r="BU25" s="15">
        <f t="shared" si="9"/>
        <v>0</v>
      </c>
      <c r="BV25" s="4"/>
      <c r="BW25" s="4"/>
      <c r="BX25" s="4"/>
      <c r="BY25" s="4"/>
      <c r="BZ25" s="4"/>
      <c r="CA25" s="4"/>
    </row>
    <row r="26" spans="1:79" ht="12.75">
      <c r="A26" s="6">
        <v>18</v>
      </c>
      <c r="B26" s="7" t="s">
        <v>53</v>
      </c>
      <c r="C26" s="8">
        <f t="shared" si="6"/>
        <v>1</v>
      </c>
      <c r="D26" s="8">
        <f t="shared" si="0"/>
        <v>10</v>
      </c>
      <c r="E26" s="8">
        <f t="shared" si="0"/>
        <v>54090</v>
      </c>
      <c r="F26" s="10">
        <f t="shared" si="7"/>
        <v>0</v>
      </c>
      <c r="G26" s="10">
        <f>J26+M26+P26+S26+V26</f>
        <v>0</v>
      </c>
      <c r="H26" s="10">
        <f>K26+N26+Q26+T26+W26</f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2">
        <f t="shared" si="10"/>
        <v>1</v>
      </c>
      <c r="Y26" s="12">
        <f t="shared" si="10"/>
        <v>10</v>
      </c>
      <c r="Z26" s="12">
        <f t="shared" si="10"/>
        <v>54090</v>
      </c>
      <c r="AA26" s="13">
        <f t="shared" si="3"/>
        <v>1</v>
      </c>
      <c r="AB26" s="11">
        <v>1</v>
      </c>
      <c r="AC26" s="11">
        <v>10</v>
      </c>
      <c r="AD26" s="11">
        <v>54090</v>
      </c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11"/>
      <c r="AR26" s="11"/>
      <c r="AS26" s="11"/>
      <c r="AT26" s="13">
        <f t="shared" si="4"/>
        <v>0</v>
      </c>
      <c r="AU26" s="10">
        <f>AX26+BA26</f>
        <v>1</v>
      </c>
      <c r="AV26" s="10">
        <f>AY26+BB26</f>
        <v>10</v>
      </c>
      <c r="AW26" s="10">
        <f>AZ26+BC26</f>
        <v>54090</v>
      </c>
      <c r="AX26" s="11"/>
      <c r="AY26" s="11"/>
      <c r="AZ26" s="11"/>
      <c r="BA26" s="11">
        <v>1</v>
      </c>
      <c r="BB26" s="11">
        <v>10</v>
      </c>
      <c r="BC26" s="11">
        <v>54090</v>
      </c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5">
        <f t="shared" si="9"/>
        <v>0</v>
      </c>
      <c r="BT26" s="15">
        <f t="shared" si="9"/>
        <v>0</v>
      </c>
      <c r="BU26" s="15">
        <f t="shared" si="9"/>
        <v>0</v>
      </c>
      <c r="BV26" s="11"/>
      <c r="BW26" s="11"/>
      <c r="BX26" s="11"/>
      <c r="BY26" s="4"/>
      <c r="BZ26" s="4"/>
      <c r="CA26" s="4"/>
    </row>
    <row r="27" spans="1:79" ht="12.75">
      <c r="A27" s="38"/>
      <c r="B27" s="39" t="s">
        <v>54</v>
      </c>
      <c r="C27" s="38">
        <f aca="true" t="shared" si="11" ref="C27:H27">SUM(C9:C26)</f>
        <v>87</v>
      </c>
      <c r="D27" s="40">
        <f t="shared" si="11"/>
        <v>230</v>
      </c>
      <c r="E27" s="40">
        <f t="shared" si="11"/>
        <v>1552136</v>
      </c>
      <c r="F27" s="38">
        <f t="shared" si="11"/>
        <v>73</v>
      </c>
      <c r="G27" s="38">
        <f t="shared" si="11"/>
        <v>105</v>
      </c>
      <c r="H27" s="38">
        <f t="shared" si="11"/>
        <v>654888</v>
      </c>
      <c r="I27" s="38">
        <f>SUM(I9:I26)</f>
        <v>73</v>
      </c>
      <c r="J27" s="38">
        <f>SUM(J9:J26)</f>
        <v>105</v>
      </c>
      <c r="K27" s="38">
        <f>SUM(K9:K26)</f>
        <v>654888</v>
      </c>
      <c r="L27" s="38">
        <f aca="true" t="shared" si="12" ref="L27:T27">SUM(L9:L26)</f>
        <v>0</v>
      </c>
      <c r="M27" s="38">
        <f t="shared" si="12"/>
        <v>0</v>
      </c>
      <c r="N27" s="38">
        <f t="shared" si="12"/>
        <v>0</v>
      </c>
      <c r="O27" s="38">
        <f t="shared" si="12"/>
        <v>0</v>
      </c>
      <c r="P27" s="38">
        <f t="shared" si="12"/>
        <v>0</v>
      </c>
      <c r="Q27" s="38">
        <f t="shared" si="12"/>
        <v>0</v>
      </c>
      <c r="R27" s="38">
        <f t="shared" si="12"/>
        <v>0</v>
      </c>
      <c r="S27" s="38">
        <f t="shared" si="12"/>
        <v>0</v>
      </c>
      <c r="T27" s="38">
        <f t="shared" si="12"/>
        <v>0</v>
      </c>
      <c r="U27" s="38">
        <f>SUM(U10:U26)</f>
        <v>0</v>
      </c>
      <c r="V27" s="38">
        <f>SUM(V10:V26)</f>
        <v>0</v>
      </c>
      <c r="W27" s="38">
        <f>SUM(W10:W26)</f>
        <v>0</v>
      </c>
      <c r="X27" s="38">
        <f>SUM(X9:X26)</f>
        <v>14</v>
      </c>
      <c r="Y27" s="40">
        <f>SUM(Y9:Y26)</f>
        <v>125</v>
      </c>
      <c r="Z27" s="40">
        <f>SUM(Z9:Z26)</f>
        <v>897248</v>
      </c>
      <c r="AA27" s="41">
        <f t="shared" si="3"/>
        <v>0.5434782608695652</v>
      </c>
      <c r="AB27" s="40">
        <f>SUM(AB9:AB26)</f>
        <v>14</v>
      </c>
      <c r="AC27" s="40">
        <f>SUM(AC9:AC26)</f>
        <v>125</v>
      </c>
      <c r="AD27" s="40">
        <f>SUM(AD9:AD26)</f>
        <v>897248</v>
      </c>
      <c r="AE27" s="40">
        <f aca="true" t="shared" si="13" ref="AE27:AS27">SUM(AE9:AE26)</f>
        <v>0</v>
      </c>
      <c r="AF27" s="40">
        <f t="shared" si="13"/>
        <v>0</v>
      </c>
      <c r="AG27" s="40">
        <f t="shared" si="13"/>
        <v>0</v>
      </c>
      <c r="AH27" s="40">
        <f t="shared" si="13"/>
        <v>0</v>
      </c>
      <c r="AI27" s="40">
        <f t="shared" si="13"/>
        <v>0</v>
      </c>
      <c r="AJ27" s="40">
        <f t="shared" si="13"/>
        <v>0</v>
      </c>
      <c r="AK27" s="40">
        <f t="shared" si="13"/>
        <v>0</v>
      </c>
      <c r="AL27" s="40">
        <f t="shared" si="13"/>
        <v>0</v>
      </c>
      <c r="AM27" s="40">
        <f t="shared" si="13"/>
        <v>0</v>
      </c>
      <c r="AN27" s="40">
        <f t="shared" si="13"/>
        <v>0</v>
      </c>
      <c r="AO27" s="40">
        <f t="shared" si="13"/>
        <v>0</v>
      </c>
      <c r="AP27" s="40">
        <f t="shared" si="13"/>
        <v>0</v>
      </c>
      <c r="AQ27" s="38">
        <f t="shared" si="13"/>
        <v>57</v>
      </c>
      <c r="AR27" s="38">
        <f t="shared" si="13"/>
        <v>29</v>
      </c>
      <c r="AS27" s="38">
        <f t="shared" si="13"/>
        <v>126822</v>
      </c>
      <c r="AT27" s="41">
        <f t="shared" si="4"/>
        <v>0.08170804620213692</v>
      </c>
      <c r="AU27" s="38">
        <f>SUM(AU9:AU26)</f>
        <v>22</v>
      </c>
      <c r="AV27" s="40">
        <f>SUM(AV9:AV26)</f>
        <v>165</v>
      </c>
      <c r="AW27" s="40">
        <f>SUM(AW9:AW26)</f>
        <v>1133258</v>
      </c>
      <c r="AX27" s="38">
        <f aca="true" t="shared" si="14" ref="AX27:BC27">SUM(AX9:AX26)</f>
        <v>7</v>
      </c>
      <c r="AY27" s="40">
        <f t="shared" si="14"/>
        <v>38</v>
      </c>
      <c r="AZ27" s="40">
        <f t="shared" si="14"/>
        <v>228756</v>
      </c>
      <c r="BA27" s="38">
        <f t="shared" si="14"/>
        <v>15</v>
      </c>
      <c r="BB27" s="40">
        <f t="shared" si="14"/>
        <v>127</v>
      </c>
      <c r="BC27" s="40">
        <f t="shared" si="14"/>
        <v>904502</v>
      </c>
      <c r="BD27" s="38">
        <f aca="true" t="shared" si="15" ref="BD27:BR27">SUM(BD9:BD26)</f>
        <v>2</v>
      </c>
      <c r="BE27" s="40">
        <f t="shared" si="15"/>
        <v>11</v>
      </c>
      <c r="BF27" s="38">
        <f t="shared" si="15"/>
        <v>79636</v>
      </c>
      <c r="BG27" s="38">
        <f t="shared" si="15"/>
        <v>0</v>
      </c>
      <c r="BH27" s="38">
        <f t="shared" si="15"/>
        <v>0</v>
      </c>
      <c r="BI27" s="38">
        <f t="shared" si="15"/>
        <v>0</v>
      </c>
      <c r="BJ27" s="38">
        <f t="shared" si="15"/>
        <v>6</v>
      </c>
      <c r="BK27" s="38">
        <f t="shared" si="15"/>
        <v>25</v>
      </c>
      <c r="BL27" s="38">
        <f t="shared" si="15"/>
        <v>212420</v>
      </c>
      <c r="BM27" s="38">
        <f t="shared" si="15"/>
        <v>1</v>
      </c>
      <c r="BN27" s="38">
        <f t="shared" si="15"/>
        <v>2</v>
      </c>
      <c r="BO27" s="38">
        <f t="shared" si="15"/>
        <v>7254</v>
      </c>
      <c r="BP27" s="38">
        <f t="shared" si="15"/>
        <v>0</v>
      </c>
      <c r="BQ27" s="40">
        <f t="shared" si="15"/>
        <v>0</v>
      </c>
      <c r="BR27" s="38">
        <f t="shared" si="15"/>
        <v>0</v>
      </c>
      <c r="BS27" s="42">
        <f t="shared" si="9"/>
        <v>1</v>
      </c>
      <c r="BT27" s="43">
        <f t="shared" si="9"/>
        <v>2</v>
      </c>
      <c r="BU27" s="42">
        <f>BI27+BO27+BR27</f>
        <v>7254</v>
      </c>
      <c r="BV27" s="42">
        <f aca="true" t="shared" si="16" ref="BV27:CA27">SUM(BV9:BV26)</f>
        <v>0</v>
      </c>
      <c r="BW27" s="43">
        <f t="shared" si="16"/>
        <v>0</v>
      </c>
      <c r="BX27" s="42">
        <f t="shared" si="16"/>
        <v>0</v>
      </c>
      <c r="BY27" s="42">
        <f t="shared" si="16"/>
        <v>0</v>
      </c>
      <c r="BZ27" s="43">
        <f t="shared" si="16"/>
        <v>0</v>
      </c>
      <c r="CA27" s="42">
        <f t="shared" si="16"/>
        <v>0</v>
      </c>
    </row>
  </sheetData>
  <mergeCells count="35">
    <mergeCell ref="BS6:BU7"/>
    <mergeCell ref="BV6:BX7"/>
    <mergeCell ref="BY6:CA7"/>
    <mergeCell ref="I7:K7"/>
    <mergeCell ref="L7:N7"/>
    <mergeCell ref="O7:Q7"/>
    <mergeCell ref="R7:T7"/>
    <mergeCell ref="U7:W7"/>
    <mergeCell ref="AB7:AD7"/>
    <mergeCell ref="AE7:AG7"/>
    <mergeCell ref="AT6:AT8"/>
    <mergeCell ref="AU6:BI6"/>
    <mergeCell ref="BJ6:BL6"/>
    <mergeCell ref="BM6:BR6"/>
    <mergeCell ref="AU7:AW7"/>
    <mergeCell ref="AX7:AZ7"/>
    <mergeCell ref="BA7:BC7"/>
    <mergeCell ref="BD7:BF7"/>
    <mergeCell ref="BG7:BI7"/>
    <mergeCell ref="BJ7:BL7"/>
    <mergeCell ref="BM7:BO7"/>
    <mergeCell ref="BP7:BR7"/>
    <mergeCell ref="X6:Z7"/>
    <mergeCell ref="AA6:AA8"/>
    <mergeCell ref="AB6:AP6"/>
    <mergeCell ref="AQ6:AS7"/>
    <mergeCell ref="AH7:AJ7"/>
    <mergeCell ref="AK7:AM7"/>
    <mergeCell ref="AN7:AP7"/>
    <mergeCell ref="C3:S4"/>
    <mergeCell ref="A6:A8"/>
    <mergeCell ref="B6:B8"/>
    <mergeCell ref="C6:E7"/>
    <mergeCell ref="F6:H7"/>
    <mergeCell ref="I6:W6"/>
  </mergeCells>
  <printOptions/>
  <pageMargins left="0.75" right="0.75" top="1" bottom="1" header="0.5" footer="0.5"/>
  <pageSetup horizontalDpi="600" verticalDpi="600" orientation="landscape" paperSize="9" scale="61" r:id="rId1"/>
  <colBreaks count="3" manualBreakCount="3">
    <brk id="27" max="65535" man="1"/>
    <brk id="46" max="65535" man="1"/>
    <brk id="6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2019-04-24T05:41:38Z</cp:lastPrinted>
  <dcterms:created xsi:type="dcterms:W3CDTF">2019-04-24T05:26:12Z</dcterms:created>
  <dcterms:modified xsi:type="dcterms:W3CDTF">2019-04-24T05:41:46Z</dcterms:modified>
  <cp:category/>
  <cp:version/>
  <cp:contentType/>
  <cp:contentStatus/>
</cp:coreProperties>
</file>