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2022\Біржові торги\2 квартал\"/>
    </mc:Choice>
  </mc:AlternateContent>
  <xr:revisionPtr revIDLastSave="0" documentId="13_ncr:1_{3855D631-C76C-48BE-B2D8-99D9CC992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ДЛГ" sheetId="1" r:id="rId1"/>
    <sheet name="за категоріями" sheetId="3" r:id="rId2"/>
  </sheets>
  <definedNames>
    <definedName name="_xlnm.Print_Area" localSheetId="1">'за категоріями'!$A$1:$BM$80</definedName>
    <definedName name="_xlnm.Print_Area" localSheetId="0">'по ДЛГ'!$A$1:$BJ$22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0" i="3" l="1"/>
  <c r="M61" i="3"/>
  <c r="L60" i="3"/>
  <c r="L61" i="3"/>
  <c r="M59" i="3"/>
  <c r="L59" i="3"/>
  <c r="L77" i="3"/>
  <c r="M75" i="3"/>
  <c r="L74" i="3"/>
  <c r="M56" i="3"/>
  <c r="L54" i="3"/>
  <c r="L43" i="3"/>
  <c r="L38" i="3"/>
  <c r="M33" i="3"/>
  <c r="L28" i="3"/>
  <c r="L23" i="3"/>
  <c r="L19" i="3"/>
  <c r="L14" i="3"/>
  <c r="L11" i="3"/>
  <c r="L9" i="3"/>
  <c r="L8" i="3"/>
  <c r="L41" i="3"/>
  <c r="L37" i="3"/>
  <c r="L36" i="3"/>
  <c r="BH59" i="3"/>
  <c r="BK59" i="3"/>
  <c r="BD72" i="3"/>
  <c r="BI37" i="3"/>
  <c r="BI38" i="3"/>
  <c r="BI39" i="3"/>
  <c r="BH37" i="3"/>
  <c r="BH38" i="3"/>
  <c r="BH39" i="3"/>
  <c r="BI36" i="3"/>
  <c r="BH36" i="3"/>
  <c r="BI35" i="3"/>
  <c r="BH35" i="3"/>
  <c r="BG37" i="3"/>
  <c r="BG38" i="3"/>
  <c r="BG39" i="3"/>
  <c r="BG36" i="3"/>
  <c r="BF35" i="3"/>
  <c r="BG35" i="3"/>
  <c r="BE35" i="3"/>
  <c r="BI75" i="3"/>
  <c r="BI76" i="3"/>
  <c r="BI77" i="3"/>
  <c r="BH75" i="3"/>
  <c r="BH76" i="3"/>
  <c r="BH77" i="3"/>
  <c r="BI74" i="3"/>
  <c r="BH74" i="3"/>
  <c r="BG78" i="3"/>
  <c r="BG75" i="3"/>
  <c r="BG76" i="3"/>
  <c r="BG77" i="3"/>
  <c r="BG74" i="3"/>
  <c r="BF78" i="3"/>
  <c r="BE78" i="3"/>
  <c r="BF72" i="3"/>
  <c r="BI60" i="3"/>
  <c r="BI61" i="3"/>
  <c r="BH60" i="3"/>
  <c r="BH61" i="3"/>
  <c r="BI59" i="3"/>
  <c r="BG60" i="3"/>
  <c r="BG61" i="3"/>
  <c r="BG59" i="3"/>
  <c r="BF58" i="3"/>
  <c r="BE58" i="3"/>
  <c r="BI55" i="3"/>
  <c r="BI56" i="3"/>
  <c r="BH55" i="3"/>
  <c r="BH56" i="3"/>
  <c r="BI54" i="3"/>
  <c r="BH54" i="3"/>
  <c r="BI53" i="3"/>
  <c r="BH53" i="3"/>
  <c r="BG55" i="3"/>
  <c r="BG56" i="3"/>
  <c r="BG54" i="3"/>
  <c r="BG53" i="3"/>
  <c r="BF53" i="3"/>
  <c r="BE53" i="3"/>
  <c r="BI32" i="3"/>
  <c r="BI33" i="3"/>
  <c r="BI34" i="3"/>
  <c r="BH32" i="3"/>
  <c r="BH33" i="3"/>
  <c r="BH34" i="3"/>
  <c r="BI31" i="3"/>
  <c r="BH31" i="3"/>
  <c r="BI30" i="3"/>
  <c r="BH30" i="3"/>
  <c r="BG32" i="3"/>
  <c r="BG33" i="3"/>
  <c r="BG34" i="3"/>
  <c r="BG31" i="3"/>
  <c r="BG30" i="3"/>
  <c r="BF30" i="3"/>
  <c r="BE30" i="3"/>
  <c r="BI17" i="3"/>
  <c r="BI18" i="3"/>
  <c r="BI19" i="3"/>
  <c r="BH17" i="3"/>
  <c r="BH18" i="3"/>
  <c r="BH19" i="3"/>
  <c r="BI16" i="3"/>
  <c r="BH16" i="3"/>
  <c r="BI15" i="3"/>
  <c r="BH15" i="3"/>
  <c r="BG17" i="3"/>
  <c r="BG18" i="3"/>
  <c r="BG19" i="3"/>
  <c r="BG16" i="3"/>
  <c r="BG15" i="3"/>
  <c r="BF15" i="3"/>
  <c r="BE15" i="3"/>
  <c r="BI12" i="3"/>
  <c r="BI13" i="3"/>
  <c r="BI14" i="3"/>
  <c r="BH12" i="3"/>
  <c r="BH13" i="3"/>
  <c r="BH14" i="3"/>
  <c r="BI11" i="3"/>
  <c r="BH11" i="3"/>
  <c r="BI10" i="3"/>
  <c r="BH10" i="3"/>
  <c r="BG12" i="3"/>
  <c r="BG13" i="3"/>
  <c r="BG14" i="3"/>
  <c r="BG11" i="3"/>
  <c r="BG10" i="3"/>
  <c r="BF10" i="3"/>
  <c r="BE10" i="3"/>
  <c r="BI7" i="3"/>
  <c r="BI8" i="3"/>
  <c r="BI9" i="3"/>
  <c r="BH7" i="3"/>
  <c r="BH8" i="3"/>
  <c r="BH9" i="3"/>
  <c r="BI6" i="3"/>
  <c r="BH6" i="3"/>
  <c r="BI5" i="3"/>
  <c r="BH5" i="3"/>
  <c r="BG7" i="3"/>
  <c r="BG8" i="3"/>
  <c r="BG9" i="3"/>
  <c r="BG6" i="3"/>
  <c r="BG5" i="3"/>
  <c r="BF5" i="3"/>
  <c r="BE5" i="3"/>
  <c r="BG22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4" i="1"/>
  <c r="BI22" i="1"/>
  <c r="BH22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I4" i="1"/>
  <c r="BH4" i="1"/>
  <c r="BF22" i="1"/>
  <c r="BE22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4" i="1"/>
  <c r="BC22" i="1"/>
  <c r="BB22" i="1"/>
  <c r="BD22" i="1" s="1"/>
  <c r="BD75" i="3"/>
  <c r="BD76" i="3"/>
  <c r="BD77" i="3"/>
  <c r="BD74" i="3"/>
  <c r="BC78" i="3"/>
  <c r="BB78" i="3"/>
  <c r="BI69" i="3"/>
  <c r="BI70" i="3"/>
  <c r="BH69" i="3"/>
  <c r="BH70" i="3"/>
  <c r="BI68" i="3"/>
  <c r="BH68" i="3"/>
  <c r="BD69" i="3"/>
  <c r="BD70" i="3"/>
  <c r="BD68" i="3"/>
  <c r="BC67" i="3"/>
  <c r="BB67" i="3"/>
  <c r="BD60" i="3"/>
  <c r="BD61" i="3"/>
  <c r="BD59" i="3"/>
  <c r="BC58" i="3"/>
  <c r="BB58" i="3"/>
  <c r="BD55" i="3"/>
  <c r="BD56" i="3"/>
  <c r="BD54" i="3"/>
  <c r="BC53" i="3"/>
  <c r="BB53" i="3"/>
  <c r="BI47" i="3"/>
  <c r="BI48" i="3"/>
  <c r="BI49" i="3"/>
  <c r="BH47" i="3"/>
  <c r="BH48" i="3"/>
  <c r="BH49" i="3"/>
  <c r="BI46" i="3"/>
  <c r="BH46" i="3"/>
  <c r="BD47" i="3"/>
  <c r="BD48" i="3"/>
  <c r="BD49" i="3"/>
  <c r="BD46" i="3"/>
  <c r="BC45" i="3"/>
  <c r="BB45" i="3"/>
  <c r="BI42" i="3"/>
  <c r="BI43" i="3"/>
  <c r="BI44" i="3"/>
  <c r="BH42" i="3"/>
  <c r="BH43" i="3"/>
  <c r="BH44" i="3"/>
  <c r="BI41" i="3"/>
  <c r="BH41" i="3"/>
  <c r="BD42" i="3"/>
  <c r="BD43" i="3"/>
  <c r="BD44" i="3"/>
  <c r="BD41" i="3"/>
  <c r="BC40" i="3"/>
  <c r="BB40" i="3"/>
  <c r="BD37" i="3"/>
  <c r="BD38" i="3"/>
  <c r="BD39" i="3"/>
  <c r="BD36" i="3"/>
  <c r="BC35" i="3"/>
  <c r="BB35" i="3"/>
  <c r="BI27" i="3"/>
  <c r="BI28" i="3"/>
  <c r="BI29" i="3"/>
  <c r="BH27" i="3"/>
  <c r="BH28" i="3"/>
  <c r="BH29" i="3"/>
  <c r="BI26" i="3"/>
  <c r="BH26" i="3"/>
  <c r="BD27" i="3"/>
  <c r="BD28" i="3"/>
  <c r="BD29" i="3"/>
  <c r="BD26" i="3"/>
  <c r="BC25" i="3"/>
  <c r="BB25" i="3"/>
  <c r="BI22" i="3"/>
  <c r="BI23" i="3"/>
  <c r="BI24" i="3"/>
  <c r="BH22" i="3"/>
  <c r="BH23" i="3"/>
  <c r="BH24" i="3"/>
  <c r="BI21" i="3"/>
  <c r="BH21" i="3"/>
  <c r="BD23" i="3"/>
  <c r="BD22" i="3"/>
  <c r="BD24" i="3"/>
  <c r="BD21" i="3"/>
  <c r="BC20" i="3"/>
  <c r="BB20" i="3"/>
  <c r="BD17" i="3"/>
  <c r="BD18" i="3"/>
  <c r="BD19" i="3"/>
  <c r="BD16" i="3"/>
  <c r="BC15" i="3"/>
  <c r="BB15" i="3"/>
  <c r="BD12" i="3"/>
  <c r="BD13" i="3"/>
  <c r="BD14" i="3"/>
  <c r="BD11" i="3"/>
  <c r="BC10" i="3"/>
  <c r="BB10" i="3"/>
  <c r="BD7" i="3"/>
  <c r="BD8" i="3"/>
  <c r="BD9" i="3"/>
  <c r="BD6" i="3"/>
  <c r="BC5" i="3"/>
  <c r="BB5" i="3"/>
  <c r="BD5" i="3" s="1"/>
  <c r="BH58" i="3" l="1"/>
  <c r="BK58" i="3" s="1"/>
  <c r="BE72" i="3"/>
  <c r="BF80" i="3"/>
  <c r="BI80" i="3" s="1"/>
  <c r="BI72" i="3"/>
  <c r="BE80" i="3"/>
  <c r="BH72" i="3"/>
  <c r="BG72" i="3"/>
  <c r="BI58" i="3"/>
  <c r="BG58" i="3"/>
  <c r="BD10" i="3"/>
  <c r="BD15" i="3"/>
  <c r="BD20" i="3"/>
  <c r="BC72" i="3"/>
  <c r="BD25" i="3"/>
  <c r="BD35" i="3"/>
  <c r="BD40" i="3"/>
  <c r="BD45" i="3"/>
  <c r="BD53" i="3"/>
  <c r="BD58" i="3"/>
  <c r="BB72" i="3"/>
  <c r="BD67" i="3"/>
  <c r="BB80" i="3"/>
  <c r="BC80" i="3"/>
  <c r="BD80" i="3" s="1"/>
  <c r="BD78" i="3"/>
  <c r="BA75" i="3"/>
  <c r="BA76" i="3"/>
  <c r="BA77" i="3"/>
  <c r="BA74" i="3"/>
  <c r="BH80" i="3" l="1"/>
  <c r="BG80" i="3"/>
  <c r="AY78" i="3"/>
  <c r="AZ78" i="3"/>
  <c r="BA70" i="3"/>
  <c r="BA69" i="3"/>
  <c r="AZ67" i="3"/>
  <c r="AY67" i="3"/>
  <c r="AY58" i="3"/>
  <c r="AZ58" i="3"/>
  <c r="BA55" i="3"/>
  <c r="BA56" i="3"/>
  <c r="BA54" i="3"/>
  <c r="AZ53" i="3"/>
  <c r="AY53" i="3"/>
  <c r="BA48" i="3"/>
  <c r="BA49" i="3"/>
  <c r="BA47" i="3"/>
  <c r="AY45" i="3"/>
  <c r="AZ45" i="3"/>
  <c r="BA45" i="3" s="1"/>
  <c r="BA43" i="3"/>
  <c r="BA44" i="3"/>
  <c r="BA42" i="3"/>
  <c r="AZ40" i="3"/>
  <c r="AY40" i="3"/>
  <c r="BA32" i="3"/>
  <c r="BA33" i="3"/>
  <c r="BA34" i="3"/>
  <c r="BA31" i="3"/>
  <c r="BA37" i="3"/>
  <c r="BA38" i="3"/>
  <c r="BA39" i="3"/>
  <c r="BA36" i="3"/>
  <c r="AZ35" i="3"/>
  <c r="AY35" i="3"/>
  <c r="AY30" i="3"/>
  <c r="AZ30" i="3"/>
  <c r="BA27" i="3"/>
  <c r="BA28" i="3"/>
  <c r="BA29" i="3"/>
  <c r="BA26" i="3"/>
  <c r="AY25" i="3"/>
  <c r="AZ25" i="3"/>
  <c r="BA25" i="3" s="1"/>
  <c r="BA22" i="3"/>
  <c r="BA23" i="3"/>
  <c r="BA24" i="3"/>
  <c r="BA21" i="3"/>
  <c r="AY20" i="3"/>
  <c r="AZ20" i="3"/>
  <c r="BA20" i="3" s="1"/>
  <c r="BA17" i="3"/>
  <c r="BA18" i="3"/>
  <c r="BA19" i="3"/>
  <c r="BA16" i="3"/>
  <c r="AY15" i="3"/>
  <c r="AZ15" i="3"/>
  <c r="BA15" i="3" s="1"/>
  <c r="BA12" i="3"/>
  <c r="BA13" i="3"/>
  <c r="BA14" i="3"/>
  <c r="BA11" i="3"/>
  <c r="AY10" i="3"/>
  <c r="AZ10" i="3"/>
  <c r="BA6" i="3"/>
  <c r="BA7" i="3"/>
  <c r="BA9" i="3"/>
  <c r="BA8" i="3"/>
  <c r="AY5" i="3"/>
  <c r="AZ5" i="3"/>
  <c r="BA5" i="3" s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4" i="1"/>
  <c r="AZ22" i="1"/>
  <c r="AY22" i="1"/>
  <c r="BA35" i="3" l="1"/>
  <c r="BA40" i="3"/>
  <c r="BA53" i="3"/>
  <c r="BA67" i="3"/>
  <c r="BA78" i="3"/>
  <c r="AY72" i="3"/>
  <c r="BA10" i="3"/>
  <c r="AY80" i="3"/>
  <c r="AZ72" i="3"/>
  <c r="AZ80" i="3" s="1"/>
  <c r="BA80" i="3" s="1"/>
  <c r="BA30" i="3"/>
  <c r="BA22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4" i="1"/>
  <c r="BA72" i="3" l="1"/>
  <c r="AW22" i="1"/>
  <c r="AV22" i="1"/>
  <c r="AW78" i="3"/>
  <c r="AV78" i="3"/>
  <c r="AT78" i="3"/>
  <c r="AS78" i="3"/>
  <c r="AQ78" i="3"/>
  <c r="AP78" i="3"/>
  <c r="AN78" i="3"/>
  <c r="AM78" i="3"/>
  <c r="AK78" i="3"/>
  <c r="AJ78" i="3"/>
  <c r="AH78" i="3"/>
  <c r="AG78" i="3"/>
  <c r="AE78" i="3"/>
  <c r="AD78" i="3"/>
  <c r="AB78" i="3"/>
  <c r="AA78" i="3"/>
  <c r="Y78" i="3"/>
  <c r="X78" i="3"/>
  <c r="V78" i="3"/>
  <c r="U78" i="3"/>
  <c r="S78" i="3"/>
  <c r="R78" i="3"/>
  <c r="P78" i="3"/>
  <c r="BI78" i="3" s="1"/>
  <c r="O78" i="3"/>
  <c r="BH78" i="3" s="1"/>
  <c r="J78" i="3"/>
  <c r="I78" i="3"/>
  <c r="G78" i="3"/>
  <c r="F78" i="3"/>
  <c r="D78" i="3"/>
  <c r="C78" i="3"/>
  <c r="AX77" i="3"/>
  <c r="AU77" i="3"/>
  <c r="AR77" i="3"/>
  <c r="AO77" i="3"/>
  <c r="AL77" i="3"/>
  <c r="AI77" i="3"/>
  <c r="AF77" i="3"/>
  <c r="AC77" i="3"/>
  <c r="Z77" i="3"/>
  <c r="W77" i="3"/>
  <c r="T77" i="3"/>
  <c r="Q77" i="3"/>
  <c r="M77" i="3"/>
  <c r="K77" i="3"/>
  <c r="H77" i="3"/>
  <c r="E77" i="3"/>
  <c r="AX76" i="3"/>
  <c r="AU76" i="3"/>
  <c r="AR76" i="3"/>
  <c r="AO76" i="3"/>
  <c r="AL76" i="3"/>
  <c r="AI76" i="3"/>
  <c r="AF76" i="3"/>
  <c r="AC76" i="3"/>
  <c r="Z76" i="3"/>
  <c r="W76" i="3"/>
  <c r="T76" i="3"/>
  <c r="Q76" i="3"/>
  <c r="M76" i="3"/>
  <c r="L76" i="3"/>
  <c r="K76" i="3"/>
  <c r="H76" i="3"/>
  <c r="E76" i="3"/>
  <c r="AX75" i="3"/>
  <c r="AU75" i="3"/>
  <c r="AR75" i="3"/>
  <c r="AO75" i="3"/>
  <c r="AL75" i="3"/>
  <c r="AI75" i="3"/>
  <c r="AF75" i="3"/>
  <c r="AC75" i="3"/>
  <c r="Z75" i="3"/>
  <c r="W75" i="3"/>
  <c r="T75" i="3"/>
  <c r="Q75" i="3"/>
  <c r="L75" i="3"/>
  <c r="K75" i="3"/>
  <c r="H75" i="3"/>
  <c r="E75" i="3"/>
  <c r="AX74" i="3"/>
  <c r="AU74" i="3"/>
  <c r="AR74" i="3"/>
  <c r="AO74" i="3"/>
  <c r="AL74" i="3"/>
  <c r="AI74" i="3"/>
  <c r="AF74" i="3"/>
  <c r="AC74" i="3"/>
  <c r="Z74" i="3"/>
  <c r="W74" i="3"/>
  <c r="T74" i="3"/>
  <c r="Q74" i="3"/>
  <c r="M74" i="3"/>
  <c r="K74" i="3"/>
  <c r="H74" i="3"/>
  <c r="E74" i="3"/>
  <c r="AX70" i="3"/>
  <c r="AU70" i="3"/>
  <c r="AR70" i="3"/>
  <c r="AO70" i="3"/>
  <c r="AL70" i="3"/>
  <c r="AI70" i="3"/>
  <c r="AF70" i="3"/>
  <c r="Z70" i="3"/>
  <c r="W70" i="3"/>
  <c r="Q70" i="3"/>
  <c r="M70" i="3"/>
  <c r="L70" i="3"/>
  <c r="K70" i="3"/>
  <c r="E70" i="3"/>
  <c r="AX69" i="3"/>
  <c r="AU69" i="3"/>
  <c r="AR69" i="3"/>
  <c r="AO69" i="3"/>
  <c r="AL69" i="3"/>
  <c r="AI69" i="3"/>
  <c r="AF69" i="3"/>
  <c r="Z69" i="3"/>
  <c r="W69" i="3"/>
  <c r="Q69" i="3"/>
  <c r="M69" i="3"/>
  <c r="L69" i="3"/>
  <c r="K69" i="3"/>
  <c r="E69" i="3"/>
  <c r="AX68" i="3"/>
  <c r="AU68" i="3"/>
  <c r="AR68" i="3"/>
  <c r="AO68" i="3"/>
  <c r="AL68" i="3"/>
  <c r="AI68" i="3"/>
  <c r="AF68" i="3"/>
  <c r="Z68" i="3"/>
  <c r="W68" i="3"/>
  <c r="Q68" i="3"/>
  <c r="M68" i="3"/>
  <c r="L68" i="3"/>
  <c r="K68" i="3"/>
  <c r="E68" i="3"/>
  <c r="AW67" i="3"/>
  <c r="AV67" i="3"/>
  <c r="AT67" i="3"/>
  <c r="AS67" i="3"/>
  <c r="AP67" i="3"/>
  <c r="AN67" i="3"/>
  <c r="AM67" i="3"/>
  <c r="AK67" i="3"/>
  <c r="AJ67" i="3"/>
  <c r="AH67" i="3"/>
  <c r="AG67" i="3"/>
  <c r="AE67" i="3"/>
  <c r="AD67" i="3"/>
  <c r="AB67" i="3"/>
  <c r="AA67" i="3"/>
  <c r="Y67" i="3"/>
  <c r="X67" i="3"/>
  <c r="V67" i="3"/>
  <c r="U67" i="3"/>
  <c r="S67" i="3"/>
  <c r="BI67" i="3" s="1"/>
  <c r="R67" i="3"/>
  <c r="O67" i="3"/>
  <c r="BH67" i="3" s="1"/>
  <c r="J67" i="3"/>
  <c r="I67" i="3"/>
  <c r="D67" i="3"/>
  <c r="C67" i="3"/>
  <c r="BH66" i="3"/>
  <c r="AX66" i="3"/>
  <c r="AU66" i="3"/>
  <c r="AR66" i="3"/>
  <c r="AO66" i="3"/>
  <c r="AL66" i="3"/>
  <c r="AF66" i="3"/>
  <c r="Z66" i="3"/>
  <c r="Q66" i="3"/>
  <c r="M66" i="3"/>
  <c r="L66" i="3"/>
  <c r="K66" i="3"/>
  <c r="E66" i="3"/>
  <c r="BI65" i="3"/>
  <c r="BH65" i="3"/>
  <c r="AX65" i="3"/>
  <c r="AU65" i="3"/>
  <c r="AR65" i="3"/>
  <c r="AO65" i="3"/>
  <c r="AL65" i="3"/>
  <c r="AF65" i="3"/>
  <c r="Z65" i="3"/>
  <c r="Q65" i="3"/>
  <c r="M65" i="3"/>
  <c r="L65" i="3"/>
  <c r="K65" i="3"/>
  <c r="BI64" i="3"/>
  <c r="BH64" i="3"/>
  <c r="AX64" i="3"/>
  <c r="AU64" i="3"/>
  <c r="AR64" i="3"/>
  <c r="AO64" i="3"/>
  <c r="AL64" i="3"/>
  <c r="AF64" i="3"/>
  <c r="Z64" i="3"/>
  <c r="Q64" i="3"/>
  <c r="M64" i="3"/>
  <c r="L64" i="3"/>
  <c r="K64" i="3"/>
  <c r="AX63" i="3"/>
  <c r="AU63" i="3"/>
  <c r="AR63" i="3"/>
  <c r="AO63" i="3"/>
  <c r="AL63" i="3"/>
  <c r="AG63" i="3"/>
  <c r="AF63" i="3"/>
  <c r="Y63" i="3"/>
  <c r="X63" i="3"/>
  <c r="V63" i="3"/>
  <c r="U63" i="3"/>
  <c r="P63" i="3"/>
  <c r="O63" i="3"/>
  <c r="BH63" i="3" s="1"/>
  <c r="K63" i="3"/>
  <c r="D63" i="3"/>
  <c r="C63" i="3"/>
  <c r="L63" i="3" s="1"/>
  <c r="BI62" i="3"/>
  <c r="BH62" i="3"/>
  <c r="AX62" i="3"/>
  <c r="AU62" i="3"/>
  <c r="AR62" i="3"/>
  <c r="AO62" i="3"/>
  <c r="AL62" i="3"/>
  <c r="AF62" i="3"/>
  <c r="Q62" i="3"/>
  <c r="M62" i="3"/>
  <c r="L62" i="3"/>
  <c r="K62" i="3"/>
  <c r="H62" i="3"/>
  <c r="E62" i="3"/>
  <c r="AX61" i="3"/>
  <c r="AU61" i="3"/>
  <c r="AR61" i="3"/>
  <c r="AO61" i="3"/>
  <c r="AL61" i="3"/>
  <c r="AI61" i="3"/>
  <c r="AF61" i="3"/>
  <c r="AC61" i="3"/>
  <c r="Z61" i="3"/>
  <c r="W61" i="3"/>
  <c r="Q61" i="3"/>
  <c r="K61" i="3"/>
  <c r="H61" i="3"/>
  <c r="E61" i="3"/>
  <c r="AX60" i="3"/>
  <c r="AU60" i="3"/>
  <c r="AR60" i="3"/>
  <c r="AO60" i="3"/>
  <c r="AL60" i="3"/>
  <c r="AI60" i="3"/>
  <c r="AF60" i="3"/>
  <c r="AC60" i="3"/>
  <c r="Z60" i="3"/>
  <c r="W60" i="3"/>
  <c r="Q60" i="3"/>
  <c r="K60" i="3"/>
  <c r="H60" i="3"/>
  <c r="E60" i="3"/>
  <c r="AX59" i="3"/>
  <c r="AU59" i="3"/>
  <c r="AR59" i="3"/>
  <c r="AO59" i="3"/>
  <c r="AL59" i="3"/>
  <c r="AI59" i="3"/>
  <c r="AF59" i="3"/>
  <c r="AC59" i="3"/>
  <c r="Z59" i="3"/>
  <c r="W59" i="3"/>
  <c r="Q59" i="3"/>
  <c r="K59" i="3"/>
  <c r="H59" i="3"/>
  <c r="E59" i="3"/>
  <c r="AW58" i="3"/>
  <c r="AV58" i="3"/>
  <c r="AT58" i="3"/>
  <c r="AS58" i="3"/>
  <c r="AQ58" i="3"/>
  <c r="AP58" i="3"/>
  <c r="AN58" i="3"/>
  <c r="AM58" i="3"/>
  <c r="AK58" i="3"/>
  <c r="AJ58" i="3"/>
  <c r="AH58" i="3"/>
  <c r="AG58" i="3"/>
  <c r="AE58" i="3"/>
  <c r="AD58" i="3"/>
  <c r="AB58" i="3"/>
  <c r="AA58" i="3"/>
  <c r="Y58" i="3"/>
  <c r="X58" i="3"/>
  <c r="V58" i="3"/>
  <c r="U58" i="3"/>
  <c r="S58" i="3"/>
  <c r="R58" i="3"/>
  <c r="P58" i="3"/>
  <c r="O58" i="3"/>
  <c r="J58" i="3"/>
  <c r="I58" i="3"/>
  <c r="G58" i="3"/>
  <c r="F58" i="3"/>
  <c r="D58" i="3"/>
  <c r="C58" i="3"/>
  <c r="L58" i="3" s="1"/>
  <c r="BI57" i="3"/>
  <c r="BH57" i="3"/>
  <c r="AX57" i="3"/>
  <c r="AU57" i="3"/>
  <c r="AR57" i="3"/>
  <c r="AL57" i="3"/>
  <c r="AI57" i="3"/>
  <c r="AF57" i="3"/>
  <c r="AC57" i="3"/>
  <c r="Q57" i="3"/>
  <c r="M57" i="3"/>
  <c r="L57" i="3"/>
  <c r="K57" i="3"/>
  <c r="E57" i="3"/>
  <c r="AX56" i="3"/>
  <c r="AU56" i="3"/>
  <c r="AR56" i="3"/>
  <c r="AO56" i="3"/>
  <c r="AL56" i="3"/>
  <c r="AI56" i="3"/>
  <c r="AF56" i="3"/>
  <c r="AC56" i="3"/>
  <c r="Z56" i="3"/>
  <c r="W56" i="3"/>
  <c r="T56" i="3"/>
  <c r="Q56" i="3"/>
  <c r="L56" i="3"/>
  <c r="K56" i="3"/>
  <c r="H56" i="3"/>
  <c r="E56" i="3"/>
  <c r="AX55" i="3"/>
  <c r="AU55" i="3"/>
  <c r="AR55" i="3"/>
  <c r="AO55" i="3"/>
  <c r="AL55" i="3"/>
  <c r="AI55" i="3"/>
  <c r="AF55" i="3"/>
  <c r="AC55" i="3"/>
  <c r="Z55" i="3"/>
  <c r="W55" i="3"/>
  <c r="T55" i="3"/>
  <c r="Q55" i="3"/>
  <c r="M55" i="3"/>
  <c r="L55" i="3"/>
  <c r="K55" i="3"/>
  <c r="H55" i="3"/>
  <c r="E55" i="3"/>
  <c r="AX54" i="3"/>
  <c r="AU54" i="3"/>
  <c r="AR54" i="3"/>
  <c r="AO54" i="3"/>
  <c r="AL54" i="3"/>
  <c r="AI54" i="3"/>
  <c r="AF54" i="3"/>
  <c r="AC54" i="3"/>
  <c r="Z54" i="3"/>
  <c r="W54" i="3"/>
  <c r="T54" i="3"/>
  <c r="Q54" i="3"/>
  <c r="M54" i="3"/>
  <c r="K54" i="3"/>
  <c r="H54" i="3"/>
  <c r="E54" i="3"/>
  <c r="AW53" i="3"/>
  <c r="AV53" i="3"/>
  <c r="AT53" i="3"/>
  <c r="AS53" i="3"/>
  <c r="AQ53" i="3"/>
  <c r="AP53" i="3"/>
  <c r="AN53" i="3"/>
  <c r="AM53" i="3"/>
  <c r="AK53" i="3"/>
  <c r="AJ53" i="3"/>
  <c r="AH53" i="3"/>
  <c r="AG53" i="3"/>
  <c r="AE53" i="3"/>
  <c r="AD53" i="3"/>
  <c r="AB53" i="3"/>
  <c r="AA53" i="3"/>
  <c r="Y53" i="3"/>
  <c r="X53" i="3"/>
  <c r="V53" i="3"/>
  <c r="U53" i="3"/>
  <c r="S53" i="3"/>
  <c r="R53" i="3"/>
  <c r="P53" i="3"/>
  <c r="O53" i="3"/>
  <c r="J53" i="3"/>
  <c r="I53" i="3"/>
  <c r="G53" i="3"/>
  <c r="F53" i="3"/>
  <c r="D53" i="3"/>
  <c r="C53" i="3"/>
  <c r="L53" i="3" s="1"/>
  <c r="BI52" i="3"/>
  <c r="BH52" i="3"/>
  <c r="AX52" i="3"/>
  <c r="AU52" i="3"/>
  <c r="AR52" i="3"/>
  <c r="AL52" i="3"/>
  <c r="AF52" i="3"/>
  <c r="W52" i="3"/>
  <c r="Q52" i="3"/>
  <c r="M52" i="3"/>
  <c r="L52" i="3"/>
  <c r="K52" i="3"/>
  <c r="E52" i="3"/>
  <c r="BI51" i="3"/>
  <c r="BH51" i="3"/>
  <c r="AX51" i="3"/>
  <c r="AU51" i="3"/>
  <c r="AR51" i="3"/>
  <c r="AL51" i="3"/>
  <c r="AF51" i="3"/>
  <c r="Z51" i="3"/>
  <c r="W51" i="3"/>
  <c r="Q51" i="3"/>
  <c r="M51" i="3"/>
  <c r="L51" i="3"/>
  <c r="K51" i="3"/>
  <c r="E51" i="3"/>
  <c r="AW50" i="3"/>
  <c r="AV50" i="3"/>
  <c r="AT50" i="3"/>
  <c r="AS50" i="3"/>
  <c r="AR50" i="3"/>
  <c r="AK50" i="3"/>
  <c r="AJ50" i="3"/>
  <c r="AH50" i="3"/>
  <c r="AG50" i="3"/>
  <c r="AE50" i="3"/>
  <c r="AD50" i="3"/>
  <c r="AB50" i="3"/>
  <c r="AA50" i="3"/>
  <c r="Y50" i="3"/>
  <c r="X50" i="3"/>
  <c r="V50" i="3"/>
  <c r="U50" i="3"/>
  <c r="P50" i="3"/>
  <c r="O50" i="3"/>
  <c r="BH50" i="3" s="1"/>
  <c r="K50" i="3"/>
  <c r="D50" i="3"/>
  <c r="C50" i="3"/>
  <c r="L50" i="3" s="1"/>
  <c r="AX49" i="3"/>
  <c r="AU49" i="3"/>
  <c r="AR49" i="3"/>
  <c r="AL49" i="3"/>
  <c r="AI49" i="3"/>
  <c r="AF49" i="3"/>
  <c r="Z49" i="3"/>
  <c r="W49" i="3"/>
  <c r="T49" i="3"/>
  <c r="Q49" i="3"/>
  <c r="M49" i="3"/>
  <c r="L49" i="3"/>
  <c r="K49" i="3"/>
  <c r="E49" i="3"/>
  <c r="AX48" i="3"/>
  <c r="AU48" i="3"/>
  <c r="AR48" i="3"/>
  <c r="AL48" i="3"/>
  <c r="AI48" i="3"/>
  <c r="AF48" i="3"/>
  <c r="AC48" i="3"/>
  <c r="Z48" i="3"/>
  <c r="W48" i="3"/>
  <c r="T48" i="3"/>
  <c r="Q48" i="3"/>
  <c r="M48" i="3"/>
  <c r="L48" i="3"/>
  <c r="K48" i="3"/>
  <c r="E48" i="3"/>
  <c r="AX47" i="3"/>
  <c r="AU47" i="3"/>
  <c r="AR47" i="3"/>
  <c r="AL47" i="3"/>
  <c r="AI47" i="3"/>
  <c r="AF47" i="3"/>
  <c r="Z47" i="3"/>
  <c r="W47" i="3"/>
  <c r="T47" i="3"/>
  <c r="Q47" i="3"/>
  <c r="M47" i="3"/>
  <c r="L47" i="3"/>
  <c r="K47" i="3"/>
  <c r="E47" i="3"/>
  <c r="AX46" i="3"/>
  <c r="AU46" i="3"/>
  <c r="AR46" i="3"/>
  <c r="AL46" i="3"/>
  <c r="AI46" i="3"/>
  <c r="AF46" i="3"/>
  <c r="Z46" i="3"/>
  <c r="W46" i="3"/>
  <c r="T46" i="3"/>
  <c r="Q46" i="3"/>
  <c r="M46" i="3"/>
  <c r="L46" i="3"/>
  <c r="K46" i="3"/>
  <c r="E46" i="3"/>
  <c r="AW45" i="3"/>
  <c r="AV45" i="3"/>
  <c r="AT45" i="3"/>
  <c r="AS45" i="3"/>
  <c r="AQ45" i="3"/>
  <c r="AP45" i="3"/>
  <c r="AN45" i="3"/>
  <c r="AM45" i="3"/>
  <c r="AK45" i="3"/>
  <c r="AJ45" i="3"/>
  <c r="AH45" i="3"/>
  <c r="AG45" i="3"/>
  <c r="AE45" i="3"/>
  <c r="AD45" i="3"/>
  <c r="AB45" i="3"/>
  <c r="AA45" i="3"/>
  <c r="Y45" i="3"/>
  <c r="X45" i="3"/>
  <c r="V45" i="3"/>
  <c r="U45" i="3"/>
  <c r="S45" i="3"/>
  <c r="R45" i="3"/>
  <c r="P45" i="3"/>
  <c r="BI45" i="3" s="1"/>
  <c r="O45" i="3"/>
  <c r="BH45" i="3" s="1"/>
  <c r="J45" i="3"/>
  <c r="I45" i="3"/>
  <c r="D45" i="3"/>
  <c r="C45" i="3"/>
  <c r="L45" i="3" s="1"/>
  <c r="AX44" i="3"/>
  <c r="AU44" i="3"/>
  <c r="AR44" i="3"/>
  <c r="AO44" i="3"/>
  <c r="AL44" i="3"/>
  <c r="AI44" i="3"/>
  <c r="AF44" i="3"/>
  <c r="Z44" i="3"/>
  <c r="W44" i="3"/>
  <c r="Q44" i="3"/>
  <c r="M44" i="3"/>
  <c r="L44" i="3"/>
  <c r="K44" i="3"/>
  <c r="E44" i="3"/>
  <c r="AX43" i="3"/>
  <c r="AU43" i="3"/>
  <c r="AR43" i="3"/>
  <c r="AO43" i="3"/>
  <c r="AL43" i="3"/>
  <c r="AI43" i="3"/>
  <c r="AF43" i="3"/>
  <c r="Z43" i="3"/>
  <c r="W43" i="3"/>
  <c r="Q43" i="3"/>
  <c r="M43" i="3"/>
  <c r="K43" i="3"/>
  <c r="E43" i="3"/>
  <c r="AX42" i="3"/>
  <c r="AU42" i="3"/>
  <c r="AR42" i="3"/>
  <c r="AO42" i="3"/>
  <c r="AL42" i="3"/>
  <c r="AI42" i="3"/>
  <c r="AF42" i="3"/>
  <c r="Z42" i="3"/>
  <c r="W42" i="3"/>
  <c r="Q42" i="3"/>
  <c r="M42" i="3"/>
  <c r="L42" i="3"/>
  <c r="K42" i="3"/>
  <c r="E42" i="3"/>
  <c r="AX41" i="3"/>
  <c r="AU41" i="3"/>
  <c r="AR41" i="3"/>
  <c r="AO41" i="3"/>
  <c r="AI41" i="3"/>
  <c r="AF41" i="3"/>
  <c r="Z41" i="3"/>
  <c r="W41" i="3"/>
  <c r="Q41" i="3"/>
  <c r="M41" i="3"/>
  <c r="K41" i="3"/>
  <c r="E41" i="3"/>
  <c r="AW40" i="3"/>
  <c r="AV40" i="3"/>
  <c r="AT40" i="3"/>
  <c r="AS40" i="3"/>
  <c r="AQ40" i="3"/>
  <c r="AP40" i="3"/>
  <c r="AN40" i="3"/>
  <c r="AM40" i="3"/>
  <c r="AK40" i="3"/>
  <c r="AJ40" i="3"/>
  <c r="AH40" i="3"/>
  <c r="AG40" i="3"/>
  <c r="AE40" i="3"/>
  <c r="AD40" i="3"/>
  <c r="AB40" i="3"/>
  <c r="AA40" i="3"/>
  <c r="Y40" i="3"/>
  <c r="X40" i="3"/>
  <c r="V40" i="3"/>
  <c r="U40" i="3"/>
  <c r="S40" i="3"/>
  <c r="R40" i="3"/>
  <c r="P40" i="3"/>
  <c r="BI40" i="3" s="1"/>
  <c r="O40" i="3"/>
  <c r="BH40" i="3" s="1"/>
  <c r="J40" i="3"/>
  <c r="I40" i="3"/>
  <c r="G40" i="3"/>
  <c r="F40" i="3"/>
  <c r="D40" i="3"/>
  <c r="C40" i="3"/>
  <c r="L40" i="3" s="1"/>
  <c r="AX39" i="3"/>
  <c r="AU39" i="3"/>
  <c r="AR39" i="3"/>
  <c r="AO39" i="3"/>
  <c r="AL39" i="3"/>
  <c r="AI39" i="3"/>
  <c r="AF39" i="3"/>
  <c r="AC39" i="3"/>
  <c r="Z39" i="3"/>
  <c r="W39" i="3"/>
  <c r="T39" i="3"/>
  <c r="Q39" i="3"/>
  <c r="M39" i="3"/>
  <c r="L39" i="3"/>
  <c r="K39" i="3"/>
  <c r="E39" i="3"/>
  <c r="AX38" i="3"/>
  <c r="AU38" i="3"/>
  <c r="AR38" i="3"/>
  <c r="AO38" i="3"/>
  <c r="AL38" i="3"/>
  <c r="AI38" i="3"/>
  <c r="AF38" i="3"/>
  <c r="AC38" i="3"/>
  <c r="Z38" i="3"/>
  <c r="W38" i="3"/>
  <c r="T38" i="3"/>
  <c r="Q38" i="3"/>
  <c r="M38" i="3"/>
  <c r="K38" i="3"/>
  <c r="E38" i="3"/>
  <c r="AX37" i="3"/>
  <c r="AU37" i="3"/>
  <c r="AR37" i="3"/>
  <c r="AO37" i="3"/>
  <c r="AL37" i="3"/>
  <c r="AI37" i="3"/>
  <c r="AF37" i="3"/>
  <c r="AC37" i="3"/>
  <c r="Z37" i="3"/>
  <c r="W37" i="3"/>
  <c r="T37" i="3"/>
  <c r="Q37" i="3"/>
  <c r="M37" i="3"/>
  <c r="K37" i="3"/>
  <c r="E37" i="3"/>
  <c r="AX36" i="3"/>
  <c r="AU36" i="3"/>
  <c r="AR36" i="3"/>
  <c r="AO36" i="3"/>
  <c r="AL36" i="3"/>
  <c r="AI36" i="3"/>
  <c r="AF36" i="3"/>
  <c r="AC36" i="3"/>
  <c r="Z36" i="3"/>
  <c r="W36" i="3"/>
  <c r="T36" i="3"/>
  <c r="Q36" i="3"/>
  <c r="M36" i="3"/>
  <c r="K36" i="3"/>
  <c r="E36" i="3"/>
  <c r="AW35" i="3"/>
  <c r="AV35" i="3"/>
  <c r="AT35" i="3"/>
  <c r="AS35" i="3"/>
  <c r="AQ35" i="3"/>
  <c r="AP35" i="3"/>
  <c r="AN35" i="3"/>
  <c r="AM35" i="3"/>
  <c r="AK35" i="3"/>
  <c r="AJ35" i="3"/>
  <c r="AH35" i="3"/>
  <c r="AG35" i="3"/>
  <c r="AE35" i="3"/>
  <c r="AD35" i="3"/>
  <c r="AB35" i="3"/>
  <c r="AA35" i="3"/>
  <c r="Y35" i="3"/>
  <c r="X35" i="3"/>
  <c r="V35" i="3"/>
  <c r="U35" i="3"/>
  <c r="S35" i="3"/>
  <c r="R35" i="3"/>
  <c r="P35" i="3"/>
  <c r="O35" i="3"/>
  <c r="J35" i="3"/>
  <c r="I35" i="3"/>
  <c r="G35" i="3"/>
  <c r="F35" i="3"/>
  <c r="D35" i="3"/>
  <c r="C35" i="3"/>
  <c r="L35" i="3" s="1"/>
  <c r="AX34" i="3"/>
  <c r="AU34" i="3"/>
  <c r="AR34" i="3"/>
  <c r="AO34" i="3"/>
  <c r="AL34" i="3"/>
  <c r="AI34" i="3"/>
  <c r="AF34" i="3"/>
  <c r="AC34" i="3"/>
  <c r="Z34" i="3"/>
  <c r="W34" i="3"/>
  <c r="T34" i="3"/>
  <c r="Q34" i="3"/>
  <c r="M34" i="3"/>
  <c r="L34" i="3"/>
  <c r="K34" i="3"/>
  <c r="E34" i="3"/>
  <c r="AX33" i="3"/>
  <c r="AU33" i="3"/>
  <c r="AR33" i="3"/>
  <c r="AO33" i="3"/>
  <c r="AL33" i="3"/>
  <c r="AI33" i="3"/>
  <c r="AF33" i="3"/>
  <c r="AC33" i="3"/>
  <c r="Z33" i="3"/>
  <c r="W33" i="3"/>
  <c r="T33" i="3"/>
  <c r="Q33" i="3"/>
  <c r="L33" i="3"/>
  <c r="K33" i="3"/>
  <c r="E33" i="3"/>
  <c r="AX32" i="3"/>
  <c r="AU32" i="3"/>
  <c r="AR32" i="3"/>
  <c r="AO32" i="3"/>
  <c r="AL32" i="3"/>
  <c r="AI32" i="3"/>
  <c r="AF32" i="3"/>
  <c r="AC32" i="3"/>
  <c r="Z32" i="3"/>
  <c r="W32" i="3"/>
  <c r="T32" i="3"/>
  <c r="Q32" i="3"/>
  <c r="M32" i="3"/>
  <c r="L32" i="3"/>
  <c r="K32" i="3"/>
  <c r="E32" i="3"/>
  <c r="AX31" i="3"/>
  <c r="AU31" i="3"/>
  <c r="AR31" i="3"/>
  <c r="AO31" i="3"/>
  <c r="AI31" i="3"/>
  <c r="AF31" i="3"/>
  <c r="AC31" i="3"/>
  <c r="Z31" i="3"/>
  <c r="W31" i="3"/>
  <c r="T31" i="3"/>
  <c r="Q31" i="3"/>
  <c r="M31" i="3"/>
  <c r="L31" i="3"/>
  <c r="K31" i="3"/>
  <c r="E31" i="3"/>
  <c r="AW30" i="3"/>
  <c r="AV30" i="3"/>
  <c r="AT30" i="3"/>
  <c r="AS30" i="3"/>
  <c r="AQ30" i="3"/>
  <c r="AP30" i="3"/>
  <c r="AN30" i="3"/>
  <c r="AM30" i="3"/>
  <c r="AK30" i="3"/>
  <c r="AJ30" i="3"/>
  <c r="AH30" i="3"/>
  <c r="AG30" i="3"/>
  <c r="AE30" i="3"/>
  <c r="AD30" i="3"/>
  <c r="AB30" i="3"/>
  <c r="AA30" i="3"/>
  <c r="Y30" i="3"/>
  <c r="X30" i="3"/>
  <c r="V30" i="3"/>
  <c r="U30" i="3"/>
  <c r="S30" i="3"/>
  <c r="R30" i="3"/>
  <c r="P30" i="3"/>
  <c r="O30" i="3"/>
  <c r="J30" i="3"/>
  <c r="I30" i="3"/>
  <c r="G30" i="3"/>
  <c r="F30" i="3"/>
  <c r="D30" i="3"/>
  <c r="C30" i="3"/>
  <c r="L30" i="3" s="1"/>
  <c r="AX29" i="3"/>
  <c r="AU29" i="3"/>
  <c r="AR29" i="3"/>
  <c r="AO29" i="3"/>
  <c r="AL29" i="3"/>
  <c r="AI29" i="3"/>
  <c r="AF29" i="3"/>
  <c r="AC29" i="3"/>
  <c r="Z29" i="3"/>
  <c r="W29" i="3"/>
  <c r="T29" i="3"/>
  <c r="Q29" i="3"/>
  <c r="M29" i="3"/>
  <c r="L29" i="3"/>
  <c r="K29" i="3"/>
  <c r="H29" i="3"/>
  <c r="E29" i="3"/>
  <c r="AX28" i="3"/>
  <c r="AU28" i="3"/>
  <c r="AR28" i="3"/>
  <c r="AO28" i="3"/>
  <c r="AL28" i="3"/>
  <c r="AI28" i="3"/>
  <c r="AF28" i="3"/>
  <c r="AC28" i="3"/>
  <c r="Z28" i="3"/>
  <c r="W28" i="3"/>
  <c r="T28" i="3"/>
  <c r="Q28" i="3"/>
  <c r="M28" i="3"/>
  <c r="K28" i="3"/>
  <c r="H28" i="3"/>
  <c r="E28" i="3"/>
  <c r="AX27" i="3"/>
  <c r="AU27" i="3"/>
  <c r="AR27" i="3"/>
  <c r="AO27" i="3"/>
  <c r="AL27" i="3"/>
  <c r="AI27" i="3"/>
  <c r="AF27" i="3"/>
  <c r="AC27" i="3"/>
  <c r="Z27" i="3"/>
  <c r="W27" i="3"/>
  <c r="T27" i="3"/>
  <c r="Q27" i="3"/>
  <c r="M27" i="3"/>
  <c r="L27" i="3"/>
  <c r="K27" i="3"/>
  <c r="H27" i="3"/>
  <c r="E27" i="3"/>
  <c r="AX26" i="3"/>
  <c r="AU26" i="3"/>
  <c r="AR26" i="3"/>
  <c r="AO26" i="3"/>
  <c r="AL26" i="3"/>
  <c r="AI26" i="3"/>
  <c r="AF26" i="3"/>
  <c r="AC26" i="3"/>
  <c r="Z26" i="3"/>
  <c r="W26" i="3"/>
  <c r="T26" i="3"/>
  <c r="Q26" i="3"/>
  <c r="M26" i="3"/>
  <c r="L26" i="3"/>
  <c r="K26" i="3"/>
  <c r="H26" i="3"/>
  <c r="E26" i="3"/>
  <c r="AW25" i="3"/>
  <c r="AV25" i="3"/>
  <c r="AT25" i="3"/>
  <c r="AS25" i="3"/>
  <c r="AQ25" i="3"/>
  <c r="AP25" i="3"/>
  <c r="AN25" i="3"/>
  <c r="AM25" i="3"/>
  <c r="AK25" i="3"/>
  <c r="AJ25" i="3"/>
  <c r="AH25" i="3"/>
  <c r="AG25" i="3"/>
  <c r="AE25" i="3"/>
  <c r="AD25" i="3"/>
  <c r="AB25" i="3"/>
  <c r="AA25" i="3"/>
  <c r="Y25" i="3"/>
  <c r="X25" i="3"/>
  <c r="V25" i="3"/>
  <c r="U25" i="3"/>
  <c r="S25" i="3"/>
  <c r="R25" i="3"/>
  <c r="P25" i="3"/>
  <c r="BI25" i="3" s="1"/>
  <c r="O25" i="3"/>
  <c r="BH25" i="3" s="1"/>
  <c r="J25" i="3"/>
  <c r="I25" i="3"/>
  <c r="G25" i="3"/>
  <c r="F25" i="3"/>
  <c r="D25" i="3"/>
  <c r="C25" i="3"/>
  <c r="L25" i="3" s="1"/>
  <c r="AX24" i="3"/>
  <c r="AU24" i="3"/>
  <c r="AR24" i="3"/>
  <c r="AO24" i="3"/>
  <c r="AL24" i="3"/>
  <c r="AI24" i="3"/>
  <c r="AF24" i="3"/>
  <c r="AC24" i="3"/>
  <c r="Z24" i="3"/>
  <c r="W24" i="3"/>
  <c r="T24" i="3"/>
  <c r="Q24" i="3"/>
  <c r="M24" i="3"/>
  <c r="L24" i="3"/>
  <c r="K24" i="3"/>
  <c r="E24" i="3"/>
  <c r="AX23" i="3"/>
  <c r="AU23" i="3"/>
  <c r="AR23" i="3"/>
  <c r="AO23" i="3"/>
  <c r="AL23" i="3"/>
  <c r="AI23" i="3"/>
  <c r="AF23" i="3"/>
  <c r="AC23" i="3"/>
  <c r="Z23" i="3"/>
  <c r="W23" i="3"/>
  <c r="T23" i="3"/>
  <c r="Q23" i="3"/>
  <c r="M23" i="3"/>
  <c r="K23" i="3"/>
  <c r="E23" i="3"/>
  <c r="AX22" i="3"/>
  <c r="AU22" i="3"/>
  <c r="AR22" i="3"/>
  <c r="AO22" i="3"/>
  <c r="AL22" i="3"/>
  <c r="AI22" i="3"/>
  <c r="AF22" i="3"/>
  <c r="AC22" i="3"/>
  <c r="Z22" i="3"/>
  <c r="W22" i="3"/>
  <c r="T22" i="3"/>
  <c r="Q22" i="3"/>
  <c r="M22" i="3"/>
  <c r="L22" i="3"/>
  <c r="K22" i="3"/>
  <c r="E22" i="3"/>
  <c r="AX21" i="3"/>
  <c r="AU21" i="3"/>
  <c r="AR21" i="3"/>
  <c r="AO21" i="3"/>
  <c r="AL21" i="3"/>
  <c r="AI21" i="3"/>
  <c r="AF21" i="3"/>
  <c r="AC21" i="3"/>
  <c r="Z21" i="3"/>
  <c r="W21" i="3"/>
  <c r="T21" i="3"/>
  <c r="Q21" i="3"/>
  <c r="M21" i="3"/>
  <c r="L21" i="3"/>
  <c r="K21" i="3"/>
  <c r="E21" i="3"/>
  <c r="AW20" i="3"/>
  <c r="AV20" i="3"/>
  <c r="AT20" i="3"/>
  <c r="AS20" i="3"/>
  <c r="AQ20" i="3"/>
  <c r="AP20" i="3"/>
  <c r="AN20" i="3"/>
  <c r="AM20" i="3"/>
  <c r="AK20" i="3"/>
  <c r="AJ20" i="3"/>
  <c r="AH20" i="3"/>
  <c r="AG20" i="3"/>
  <c r="AE20" i="3"/>
  <c r="AD20" i="3"/>
  <c r="AB20" i="3"/>
  <c r="AA20" i="3"/>
  <c r="Y20" i="3"/>
  <c r="X20" i="3"/>
  <c r="V20" i="3"/>
  <c r="U20" i="3"/>
  <c r="S20" i="3"/>
  <c r="R20" i="3"/>
  <c r="P20" i="3"/>
  <c r="BI20" i="3" s="1"/>
  <c r="O20" i="3"/>
  <c r="BH20" i="3" s="1"/>
  <c r="J20" i="3"/>
  <c r="I20" i="3"/>
  <c r="G20" i="3"/>
  <c r="F20" i="3"/>
  <c r="D20" i="3"/>
  <c r="C20" i="3"/>
  <c r="L20" i="3" s="1"/>
  <c r="AX19" i="3"/>
  <c r="AU19" i="3"/>
  <c r="AR19" i="3"/>
  <c r="AO19" i="3"/>
  <c r="AL19" i="3"/>
  <c r="AI19" i="3"/>
  <c r="AF19" i="3"/>
  <c r="AC19" i="3"/>
  <c r="Z19" i="3"/>
  <c r="W19" i="3"/>
  <c r="T19" i="3"/>
  <c r="Q19" i="3"/>
  <c r="M19" i="3"/>
  <c r="K19" i="3"/>
  <c r="E19" i="3"/>
  <c r="AX18" i="3"/>
  <c r="AU18" i="3"/>
  <c r="AR18" i="3"/>
  <c r="AO18" i="3"/>
  <c r="AL18" i="3"/>
  <c r="AI18" i="3"/>
  <c r="AF18" i="3"/>
  <c r="AC18" i="3"/>
  <c r="Z18" i="3"/>
  <c r="W18" i="3"/>
  <c r="T18" i="3"/>
  <c r="Q18" i="3"/>
  <c r="M18" i="3"/>
  <c r="L18" i="3"/>
  <c r="K18" i="3"/>
  <c r="E18" i="3"/>
  <c r="AX17" i="3"/>
  <c r="AU17" i="3"/>
  <c r="AR17" i="3"/>
  <c r="AO17" i="3"/>
  <c r="AL17" i="3"/>
  <c r="AI17" i="3"/>
  <c r="AF17" i="3"/>
  <c r="AC17" i="3"/>
  <c r="Z17" i="3"/>
  <c r="W17" i="3"/>
  <c r="T17" i="3"/>
  <c r="Q17" i="3"/>
  <c r="M17" i="3"/>
  <c r="L17" i="3"/>
  <c r="K17" i="3"/>
  <c r="E17" i="3"/>
  <c r="AX16" i="3"/>
  <c r="AU16" i="3"/>
  <c r="AR16" i="3"/>
  <c r="AO16" i="3"/>
  <c r="AL16" i="3"/>
  <c r="AI16" i="3"/>
  <c r="AF16" i="3"/>
  <c r="AC16" i="3"/>
  <c r="Z16" i="3"/>
  <c r="W16" i="3"/>
  <c r="T16" i="3"/>
  <c r="Q16" i="3"/>
  <c r="M16" i="3"/>
  <c r="L16" i="3"/>
  <c r="K16" i="3"/>
  <c r="E16" i="3"/>
  <c r="AW15" i="3"/>
  <c r="AV15" i="3"/>
  <c r="AT15" i="3"/>
  <c r="AS15" i="3"/>
  <c r="AQ15" i="3"/>
  <c r="AP15" i="3"/>
  <c r="AN15" i="3"/>
  <c r="AM15" i="3"/>
  <c r="AK15" i="3"/>
  <c r="AJ15" i="3"/>
  <c r="AH15" i="3"/>
  <c r="AG15" i="3"/>
  <c r="AE15" i="3"/>
  <c r="AD15" i="3"/>
  <c r="AB15" i="3"/>
  <c r="AA15" i="3"/>
  <c r="Y15" i="3"/>
  <c r="X15" i="3"/>
  <c r="V15" i="3"/>
  <c r="U15" i="3"/>
  <c r="S15" i="3"/>
  <c r="R15" i="3"/>
  <c r="P15" i="3"/>
  <c r="O15" i="3"/>
  <c r="J15" i="3"/>
  <c r="I15" i="3"/>
  <c r="G15" i="3"/>
  <c r="F15" i="3"/>
  <c r="D15" i="3"/>
  <c r="C15" i="3"/>
  <c r="L15" i="3" s="1"/>
  <c r="AX14" i="3"/>
  <c r="AU14" i="3"/>
  <c r="AR14" i="3"/>
  <c r="AO14" i="3"/>
  <c r="AL14" i="3"/>
  <c r="AI14" i="3"/>
  <c r="AF14" i="3"/>
  <c r="AC14" i="3"/>
  <c r="Z14" i="3"/>
  <c r="W14" i="3"/>
  <c r="T14" i="3"/>
  <c r="Q14" i="3"/>
  <c r="M14" i="3"/>
  <c r="K14" i="3"/>
  <c r="E14" i="3"/>
  <c r="AX13" i="3"/>
  <c r="AU13" i="3"/>
  <c r="AR13" i="3"/>
  <c r="AO13" i="3"/>
  <c r="AL13" i="3"/>
  <c r="AI13" i="3"/>
  <c r="AF13" i="3"/>
  <c r="AC13" i="3"/>
  <c r="Z13" i="3"/>
  <c r="W13" i="3"/>
  <c r="T13" i="3"/>
  <c r="Q13" i="3"/>
  <c r="M13" i="3"/>
  <c r="L13" i="3"/>
  <c r="K13" i="3"/>
  <c r="E13" i="3"/>
  <c r="AX12" i="3"/>
  <c r="AU12" i="3"/>
  <c r="AR12" i="3"/>
  <c r="AO12" i="3"/>
  <c r="AL12" i="3"/>
  <c r="AI12" i="3"/>
  <c r="AF12" i="3"/>
  <c r="AC12" i="3"/>
  <c r="Z12" i="3"/>
  <c r="W12" i="3"/>
  <c r="T12" i="3"/>
  <c r="Q12" i="3"/>
  <c r="M12" i="3"/>
  <c r="L12" i="3"/>
  <c r="K12" i="3"/>
  <c r="E12" i="3"/>
  <c r="AX11" i="3"/>
  <c r="AU11" i="3"/>
  <c r="AR11" i="3"/>
  <c r="AO11" i="3"/>
  <c r="AL11" i="3"/>
  <c r="AI11" i="3"/>
  <c r="AF11" i="3"/>
  <c r="AC11" i="3"/>
  <c r="Z11" i="3"/>
  <c r="W11" i="3"/>
  <c r="T11" i="3"/>
  <c r="Q11" i="3"/>
  <c r="M11" i="3"/>
  <c r="K11" i="3"/>
  <c r="E11" i="3"/>
  <c r="AW10" i="3"/>
  <c r="AV10" i="3"/>
  <c r="AT10" i="3"/>
  <c r="AS10" i="3"/>
  <c r="AQ10" i="3"/>
  <c r="AP10" i="3"/>
  <c r="AN10" i="3"/>
  <c r="AM10" i="3"/>
  <c r="AK10" i="3"/>
  <c r="AJ10" i="3"/>
  <c r="AH10" i="3"/>
  <c r="AG10" i="3"/>
  <c r="AE10" i="3"/>
  <c r="AD10" i="3"/>
  <c r="AB10" i="3"/>
  <c r="AA10" i="3"/>
  <c r="Y10" i="3"/>
  <c r="X10" i="3"/>
  <c r="V10" i="3"/>
  <c r="U10" i="3"/>
  <c r="S10" i="3"/>
  <c r="R10" i="3"/>
  <c r="P10" i="3"/>
  <c r="O10" i="3"/>
  <c r="J10" i="3"/>
  <c r="I10" i="3"/>
  <c r="G10" i="3"/>
  <c r="F10" i="3"/>
  <c r="D10" i="3"/>
  <c r="C10" i="3"/>
  <c r="L10" i="3" s="1"/>
  <c r="AX9" i="3"/>
  <c r="AU9" i="3"/>
  <c r="AR9" i="3"/>
  <c r="AO9" i="3"/>
  <c r="AL9" i="3"/>
  <c r="AI9" i="3"/>
  <c r="AF9" i="3"/>
  <c r="AC9" i="3"/>
  <c r="Z9" i="3"/>
  <c r="W9" i="3"/>
  <c r="T9" i="3"/>
  <c r="Q9" i="3"/>
  <c r="M9" i="3"/>
  <c r="K9" i="3"/>
  <c r="H9" i="3"/>
  <c r="E9" i="3"/>
  <c r="AX8" i="3"/>
  <c r="AU8" i="3"/>
  <c r="AR8" i="3"/>
  <c r="AO8" i="3"/>
  <c r="AL8" i="3"/>
  <c r="AI8" i="3"/>
  <c r="AF8" i="3"/>
  <c r="AC8" i="3"/>
  <c r="Z8" i="3"/>
  <c r="W8" i="3"/>
  <c r="T8" i="3"/>
  <c r="Q8" i="3"/>
  <c r="M8" i="3"/>
  <c r="K8" i="3"/>
  <c r="H8" i="3"/>
  <c r="E8" i="3"/>
  <c r="AX7" i="3"/>
  <c r="AU7" i="3"/>
  <c r="AR7" i="3"/>
  <c r="AO7" i="3"/>
  <c r="AL7" i="3"/>
  <c r="AI7" i="3"/>
  <c r="AF7" i="3"/>
  <c r="AC7" i="3"/>
  <c r="Z7" i="3"/>
  <c r="W7" i="3"/>
  <c r="T7" i="3"/>
  <c r="Q7" i="3"/>
  <c r="M7" i="3"/>
  <c r="L7" i="3"/>
  <c r="E7" i="3"/>
  <c r="AX6" i="3"/>
  <c r="AU6" i="3"/>
  <c r="AR6" i="3"/>
  <c r="AO6" i="3"/>
  <c r="AL6" i="3"/>
  <c r="AI6" i="3"/>
  <c r="AF6" i="3"/>
  <c r="AC6" i="3"/>
  <c r="Z6" i="3"/>
  <c r="W6" i="3"/>
  <c r="T6" i="3"/>
  <c r="Q6" i="3"/>
  <c r="M6" i="3"/>
  <c r="L6" i="3"/>
  <c r="E6" i="3"/>
  <c r="AW5" i="3"/>
  <c r="AV5" i="3"/>
  <c r="AT5" i="3"/>
  <c r="AS5" i="3"/>
  <c r="AQ5" i="3"/>
  <c r="AP5" i="3"/>
  <c r="AN5" i="3"/>
  <c r="AM5" i="3"/>
  <c r="AK5" i="3"/>
  <c r="AJ5" i="3"/>
  <c r="AH5" i="3"/>
  <c r="AG5" i="3"/>
  <c r="AE5" i="3"/>
  <c r="AD5" i="3"/>
  <c r="AB5" i="3"/>
  <c r="AA5" i="3"/>
  <c r="Y5" i="3"/>
  <c r="X5" i="3"/>
  <c r="V5" i="3"/>
  <c r="U5" i="3"/>
  <c r="S5" i="3"/>
  <c r="R5" i="3"/>
  <c r="P5" i="3"/>
  <c r="O5" i="3"/>
  <c r="J5" i="3"/>
  <c r="I5" i="3"/>
  <c r="G5" i="3"/>
  <c r="F5" i="3"/>
  <c r="D5" i="3"/>
  <c r="C5" i="3"/>
  <c r="L5" i="3" s="1"/>
  <c r="AT22" i="1"/>
  <c r="AS22" i="1"/>
  <c r="AQ22" i="1"/>
  <c r="AP22" i="1"/>
  <c r="AN22" i="1"/>
  <c r="AM22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G22" i="1"/>
  <c r="F22" i="1"/>
  <c r="D22" i="1"/>
  <c r="C22" i="1"/>
  <c r="AU21" i="1"/>
  <c r="AR21" i="1"/>
  <c r="AL21" i="1"/>
  <c r="AI21" i="1"/>
  <c r="AF21" i="1"/>
  <c r="AC21" i="1"/>
  <c r="Z21" i="1"/>
  <c r="W21" i="1"/>
  <c r="T21" i="1"/>
  <c r="Q21" i="1"/>
  <c r="N21" i="1"/>
  <c r="J21" i="1"/>
  <c r="I21" i="1"/>
  <c r="H21" i="1"/>
  <c r="E21" i="1"/>
  <c r="AU20" i="1"/>
  <c r="AR20" i="1"/>
  <c r="AL20" i="1"/>
  <c r="AI20" i="1"/>
  <c r="AF20" i="1"/>
  <c r="AC20" i="1"/>
  <c r="Z20" i="1"/>
  <c r="W20" i="1"/>
  <c r="T20" i="1"/>
  <c r="Q20" i="1"/>
  <c r="N20" i="1"/>
  <c r="J20" i="1"/>
  <c r="I20" i="1"/>
  <c r="H20" i="1"/>
  <c r="E20" i="1"/>
  <c r="AU19" i="1"/>
  <c r="AR19" i="1"/>
  <c r="AL19" i="1"/>
  <c r="AI19" i="1"/>
  <c r="AF19" i="1"/>
  <c r="AC19" i="1"/>
  <c r="Z19" i="1"/>
  <c r="W19" i="1"/>
  <c r="T19" i="1"/>
  <c r="Q19" i="1"/>
  <c r="N19" i="1"/>
  <c r="J19" i="1"/>
  <c r="I19" i="1"/>
  <c r="H19" i="1"/>
  <c r="E19" i="1"/>
  <c r="AU18" i="1"/>
  <c r="AR18" i="1"/>
  <c r="AL18" i="1"/>
  <c r="AI18" i="1"/>
  <c r="AF18" i="1"/>
  <c r="AC18" i="1"/>
  <c r="Z18" i="1"/>
  <c r="W18" i="1"/>
  <c r="T18" i="1"/>
  <c r="Q18" i="1"/>
  <c r="N18" i="1"/>
  <c r="J18" i="1"/>
  <c r="I18" i="1"/>
  <c r="H18" i="1"/>
  <c r="E18" i="1"/>
  <c r="AU17" i="1"/>
  <c r="AR17" i="1"/>
  <c r="AL17" i="1"/>
  <c r="AI17" i="1"/>
  <c r="AF17" i="1"/>
  <c r="AC17" i="1"/>
  <c r="Z17" i="1"/>
  <c r="W17" i="1"/>
  <c r="T17" i="1"/>
  <c r="Q17" i="1"/>
  <c r="N17" i="1"/>
  <c r="J17" i="1"/>
  <c r="I17" i="1"/>
  <c r="H17" i="1"/>
  <c r="E17" i="1"/>
  <c r="AU16" i="1"/>
  <c r="AR16" i="1"/>
  <c r="AL16" i="1"/>
  <c r="AI16" i="1"/>
  <c r="AF16" i="1"/>
  <c r="AC16" i="1"/>
  <c r="Z16" i="1"/>
  <c r="W16" i="1"/>
  <c r="T16" i="1"/>
  <c r="Q16" i="1"/>
  <c r="N16" i="1"/>
  <c r="J16" i="1"/>
  <c r="I16" i="1"/>
  <c r="H16" i="1"/>
  <c r="E16" i="1"/>
  <c r="AU15" i="1"/>
  <c r="AR15" i="1"/>
  <c r="AL15" i="1"/>
  <c r="AI15" i="1"/>
  <c r="AF15" i="1"/>
  <c r="AC15" i="1"/>
  <c r="Z15" i="1"/>
  <c r="W15" i="1"/>
  <c r="T15" i="1"/>
  <c r="Q15" i="1"/>
  <c r="N15" i="1"/>
  <c r="J15" i="1"/>
  <c r="I15" i="1"/>
  <c r="H15" i="1"/>
  <c r="E15" i="1"/>
  <c r="AU14" i="1"/>
  <c r="AR14" i="1"/>
  <c r="AL14" i="1"/>
  <c r="AI14" i="1"/>
  <c r="AF14" i="1"/>
  <c r="AC14" i="1"/>
  <c r="Z14" i="1"/>
  <c r="W14" i="1"/>
  <c r="T14" i="1"/>
  <c r="Q14" i="1"/>
  <c r="N14" i="1"/>
  <c r="J14" i="1"/>
  <c r="I14" i="1"/>
  <c r="H14" i="1"/>
  <c r="E14" i="1"/>
  <c r="AU13" i="1"/>
  <c r="AR13" i="1"/>
  <c r="AL13" i="1"/>
  <c r="AI13" i="1"/>
  <c r="AF13" i="1"/>
  <c r="AC13" i="1"/>
  <c r="Z13" i="1"/>
  <c r="W13" i="1"/>
  <c r="T13" i="1"/>
  <c r="Q13" i="1"/>
  <c r="N13" i="1"/>
  <c r="J13" i="1"/>
  <c r="I13" i="1"/>
  <c r="H13" i="1"/>
  <c r="E13" i="1"/>
  <c r="AU12" i="1"/>
  <c r="AR12" i="1"/>
  <c r="AL12" i="1"/>
  <c r="AI12" i="1"/>
  <c r="AF12" i="1"/>
  <c r="AC12" i="1"/>
  <c r="Z12" i="1"/>
  <c r="W12" i="1"/>
  <c r="T12" i="1"/>
  <c r="Q12" i="1"/>
  <c r="N12" i="1"/>
  <c r="J12" i="1"/>
  <c r="I12" i="1"/>
  <c r="H12" i="1"/>
  <c r="E12" i="1"/>
  <c r="AU11" i="1"/>
  <c r="AR11" i="1"/>
  <c r="AL11" i="1"/>
  <c r="AI11" i="1"/>
  <c r="AF11" i="1"/>
  <c r="AC11" i="1"/>
  <c r="Z11" i="1"/>
  <c r="W11" i="1"/>
  <c r="T11" i="1"/>
  <c r="Q11" i="1"/>
  <c r="N11" i="1"/>
  <c r="J11" i="1"/>
  <c r="I11" i="1"/>
  <c r="H11" i="1"/>
  <c r="E11" i="1"/>
  <c r="AU10" i="1"/>
  <c r="AR10" i="1"/>
  <c r="AL10" i="1"/>
  <c r="AI10" i="1"/>
  <c r="AF10" i="1"/>
  <c r="AC10" i="1"/>
  <c r="Z10" i="1"/>
  <c r="W10" i="1"/>
  <c r="T10" i="1"/>
  <c r="Q10" i="1"/>
  <c r="N10" i="1"/>
  <c r="J10" i="1"/>
  <c r="I10" i="1"/>
  <c r="H10" i="1"/>
  <c r="E10" i="1"/>
  <c r="AU9" i="1"/>
  <c r="AR9" i="1"/>
  <c r="AO9" i="1"/>
  <c r="AL9" i="1"/>
  <c r="AI9" i="1"/>
  <c r="AF9" i="1"/>
  <c r="AC9" i="1"/>
  <c r="Z9" i="1"/>
  <c r="W9" i="1"/>
  <c r="T9" i="1"/>
  <c r="Q9" i="1"/>
  <c r="N9" i="1"/>
  <c r="J9" i="1"/>
  <c r="I9" i="1"/>
  <c r="H9" i="1"/>
  <c r="E9" i="1"/>
  <c r="AU8" i="1"/>
  <c r="AR8" i="1"/>
  <c r="AO8" i="1"/>
  <c r="AL8" i="1"/>
  <c r="AI8" i="1"/>
  <c r="AF8" i="1"/>
  <c r="AC8" i="1"/>
  <c r="Z8" i="1"/>
  <c r="W8" i="1"/>
  <c r="T8" i="1"/>
  <c r="Q8" i="1"/>
  <c r="N8" i="1"/>
  <c r="J8" i="1"/>
  <c r="I8" i="1"/>
  <c r="H8" i="1"/>
  <c r="E8" i="1"/>
  <c r="AU7" i="1"/>
  <c r="AR7" i="1"/>
  <c r="AO7" i="1"/>
  <c r="AL7" i="1"/>
  <c r="AI7" i="1"/>
  <c r="AF7" i="1"/>
  <c r="AC7" i="1"/>
  <c r="Z7" i="1"/>
  <c r="W7" i="1"/>
  <c r="T7" i="1"/>
  <c r="Q7" i="1"/>
  <c r="N7" i="1"/>
  <c r="J7" i="1"/>
  <c r="I7" i="1"/>
  <c r="H7" i="1"/>
  <c r="E7" i="1"/>
  <c r="AU6" i="1"/>
  <c r="AR6" i="1"/>
  <c r="AO6" i="1"/>
  <c r="AL6" i="1"/>
  <c r="AI6" i="1"/>
  <c r="AF6" i="1"/>
  <c r="AC6" i="1"/>
  <c r="Z6" i="1"/>
  <c r="W6" i="1"/>
  <c r="T6" i="1"/>
  <c r="Q6" i="1"/>
  <c r="N6" i="1"/>
  <c r="J6" i="1"/>
  <c r="I6" i="1"/>
  <c r="H6" i="1"/>
  <c r="E6" i="1"/>
  <c r="AU5" i="1"/>
  <c r="AR5" i="1"/>
  <c r="AL5" i="1"/>
  <c r="AI5" i="1"/>
  <c r="AF5" i="1"/>
  <c r="AC5" i="1"/>
  <c r="Z5" i="1"/>
  <c r="W5" i="1"/>
  <c r="T5" i="1"/>
  <c r="Q5" i="1"/>
  <c r="N5" i="1"/>
  <c r="J5" i="1"/>
  <c r="I5" i="1"/>
  <c r="H5" i="1"/>
  <c r="E5" i="1"/>
  <c r="AU4" i="1"/>
  <c r="AU22" i="1" s="1"/>
  <c r="AR4" i="1"/>
  <c r="AL4" i="1"/>
  <c r="AI4" i="1"/>
  <c r="AF4" i="1"/>
  <c r="AC4" i="1"/>
  <c r="Z4" i="1"/>
  <c r="W4" i="1"/>
  <c r="T4" i="1"/>
  <c r="Q4" i="1"/>
  <c r="N4" i="1"/>
  <c r="J4" i="1"/>
  <c r="I4" i="1"/>
  <c r="I22" i="1" s="1"/>
  <c r="H4" i="1"/>
  <c r="E4" i="1"/>
  <c r="AX22" i="1" l="1"/>
  <c r="AV72" i="3"/>
  <c r="J22" i="1"/>
  <c r="K22" i="1" s="1"/>
  <c r="K4" i="1"/>
  <c r="BJ4" i="1"/>
  <c r="K5" i="1"/>
  <c r="BJ5" i="1"/>
  <c r="K6" i="1"/>
  <c r="BJ6" i="1"/>
  <c r="K7" i="1"/>
  <c r="BJ7" i="1"/>
  <c r="K8" i="1"/>
  <c r="BJ8" i="1"/>
  <c r="K9" i="1"/>
  <c r="BJ9" i="1"/>
  <c r="K10" i="1"/>
  <c r="BJ10" i="1"/>
  <c r="K11" i="1"/>
  <c r="BJ11" i="1"/>
  <c r="K12" i="1"/>
  <c r="BJ12" i="1"/>
  <c r="K13" i="1"/>
  <c r="BJ13" i="1"/>
  <c r="K14" i="1"/>
  <c r="BJ14" i="1"/>
  <c r="K15" i="1"/>
  <c r="BJ15" i="1"/>
  <c r="K16" i="1"/>
  <c r="BJ16" i="1"/>
  <c r="K17" i="1"/>
  <c r="BJ17" i="1"/>
  <c r="K18" i="1"/>
  <c r="BJ18" i="1"/>
  <c r="K19" i="1"/>
  <c r="BJ19" i="1"/>
  <c r="K20" i="1"/>
  <c r="BJ20" i="1"/>
  <c r="K21" i="1"/>
  <c r="BJ21" i="1"/>
  <c r="E22" i="1"/>
  <c r="BJ22" i="1"/>
  <c r="H22" i="1"/>
  <c r="Z22" i="1"/>
  <c r="AC22" i="1"/>
  <c r="AF22" i="1"/>
  <c r="AI22" i="1"/>
  <c r="AL22" i="1"/>
  <c r="AO22" i="1"/>
  <c r="AR22" i="1"/>
  <c r="M5" i="3"/>
  <c r="N5" i="3" s="1"/>
  <c r="E5" i="3"/>
  <c r="H5" i="3"/>
  <c r="K5" i="3"/>
  <c r="BK5" i="3"/>
  <c r="Q5" i="3"/>
  <c r="T5" i="3"/>
  <c r="W5" i="3"/>
  <c r="Z5" i="3"/>
  <c r="AC5" i="3"/>
  <c r="AF5" i="3"/>
  <c r="AI5" i="3"/>
  <c r="AL5" i="3"/>
  <c r="AO5" i="3"/>
  <c r="AR5" i="3"/>
  <c r="AU5" i="3"/>
  <c r="AX5" i="3"/>
  <c r="N6" i="3"/>
  <c r="BK6" i="3"/>
  <c r="BL6" i="3"/>
  <c r="BJ6" i="3"/>
  <c r="N7" i="3"/>
  <c r="BK7" i="3"/>
  <c r="BL7" i="3"/>
  <c r="BJ7" i="3"/>
  <c r="N8" i="3"/>
  <c r="BK8" i="3"/>
  <c r="BL8" i="3"/>
  <c r="BJ8" i="3"/>
  <c r="N9" i="3"/>
  <c r="BK9" i="3"/>
  <c r="BL9" i="3"/>
  <c r="BJ9" i="3"/>
  <c r="M10" i="3"/>
  <c r="N10" i="3" s="1"/>
  <c r="E10" i="3"/>
  <c r="K10" i="3"/>
  <c r="BK10" i="3"/>
  <c r="Q10" i="3"/>
  <c r="T10" i="3"/>
  <c r="W10" i="3"/>
  <c r="Z10" i="3"/>
  <c r="AC10" i="3"/>
  <c r="AF10" i="3"/>
  <c r="AI10" i="3"/>
  <c r="AL10" i="3"/>
  <c r="AO10" i="3"/>
  <c r="AR10" i="3"/>
  <c r="AU10" i="3"/>
  <c r="AX10" i="3"/>
  <c r="N11" i="3"/>
  <c r="BK11" i="3"/>
  <c r="BL11" i="3"/>
  <c r="BJ11" i="3"/>
  <c r="N12" i="3"/>
  <c r="BK12" i="3"/>
  <c r="BL12" i="3"/>
  <c r="BJ12" i="3"/>
  <c r="N13" i="3"/>
  <c r="BK13" i="3"/>
  <c r="BL13" i="3"/>
  <c r="BJ13" i="3"/>
  <c r="N14" i="3"/>
  <c r="BK14" i="3"/>
  <c r="BL14" i="3"/>
  <c r="BJ14" i="3"/>
  <c r="M15" i="3"/>
  <c r="N15" i="3" s="1"/>
  <c r="E15" i="3"/>
  <c r="K15" i="3"/>
  <c r="BK15" i="3"/>
  <c r="Q15" i="3"/>
  <c r="T15" i="3"/>
  <c r="W15" i="3"/>
  <c r="Z15" i="3"/>
  <c r="AC15" i="3"/>
  <c r="AF15" i="3"/>
  <c r="AI15" i="3"/>
  <c r="AL15" i="3"/>
  <c r="AO15" i="3"/>
  <c r="AR15" i="3"/>
  <c r="AU15" i="3"/>
  <c r="AX15" i="3"/>
  <c r="N16" i="3"/>
  <c r="BK16" i="3"/>
  <c r="BL16" i="3"/>
  <c r="BJ16" i="3"/>
  <c r="N17" i="3"/>
  <c r="BK17" i="3"/>
  <c r="BL17" i="3"/>
  <c r="BJ17" i="3"/>
  <c r="N18" i="3"/>
  <c r="BK18" i="3"/>
  <c r="BL18" i="3"/>
  <c r="BJ18" i="3"/>
  <c r="N19" i="3"/>
  <c r="BK19" i="3"/>
  <c r="BL19" i="3"/>
  <c r="BJ19" i="3"/>
  <c r="M20" i="3"/>
  <c r="N20" i="3" s="1"/>
  <c r="E20" i="3"/>
  <c r="K20" i="3"/>
  <c r="BK20" i="3"/>
  <c r="Q20" i="3"/>
  <c r="T20" i="3"/>
  <c r="W20" i="3"/>
  <c r="Z20" i="3"/>
  <c r="AC20" i="3"/>
  <c r="AF20" i="3"/>
  <c r="AL20" i="3"/>
  <c r="AO20" i="3"/>
  <c r="AR20" i="3"/>
  <c r="AU20" i="3"/>
  <c r="AX20" i="3"/>
  <c r="N21" i="3"/>
  <c r="BK21" i="3"/>
  <c r="BL21" i="3"/>
  <c r="BM21" i="3" s="1"/>
  <c r="BJ21" i="3"/>
  <c r="N22" i="3"/>
  <c r="BK22" i="3"/>
  <c r="BL22" i="3"/>
  <c r="BM22" i="3" s="1"/>
  <c r="BJ22" i="3"/>
  <c r="N23" i="3"/>
  <c r="BK23" i="3"/>
  <c r="BL23" i="3"/>
  <c r="BM23" i="3" s="1"/>
  <c r="BJ23" i="3"/>
  <c r="N24" i="3"/>
  <c r="BK24" i="3"/>
  <c r="BL24" i="3"/>
  <c r="BM24" i="3" s="1"/>
  <c r="BJ24" i="3"/>
  <c r="M25" i="3"/>
  <c r="N25" i="3" s="1"/>
  <c r="E25" i="3"/>
  <c r="H25" i="3"/>
  <c r="K25" i="3"/>
  <c r="BK25" i="3"/>
  <c r="Q25" i="3"/>
  <c r="T25" i="3"/>
  <c r="W25" i="3"/>
  <c r="Z25" i="3"/>
  <c r="AC25" i="3"/>
  <c r="AF25" i="3"/>
  <c r="AI25" i="3"/>
  <c r="AL25" i="3"/>
  <c r="AO25" i="3"/>
  <c r="AR25" i="3"/>
  <c r="AU25" i="3"/>
  <c r="AX25" i="3"/>
  <c r="N26" i="3"/>
  <c r="BK26" i="3"/>
  <c r="BL26" i="3"/>
  <c r="BJ26" i="3"/>
  <c r="N27" i="3"/>
  <c r="BK27" i="3"/>
  <c r="BL27" i="3"/>
  <c r="BM27" i="3" s="1"/>
  <c r="BJ27" i="3"/>
  <c r="N28" i="3"/>
  <c r="BK28" i="3"/>
  <c r="BL28" i="3"/>
  <c r="BJ28" i="3"/>
  <c r="N29" i="3"/>
  <c r="BK29" i="3"/>
  <c r="BL29" i="3"/>
  <c r="BM29" i="3" s="1"/>
  <c r="BJ29" i="3"/>
  <c r="M30" i="3"/>
  <c r="N30" i="3" s="1"/>
  <c r="E30" i="3"/>
  <c r="K30" i="3"/>
  <c r="BK30" i="3"/>
  <c r="Q30" i="3"/>
  <c r="T30" i="3"/>
  <c r="W30" i="3"/>
  <c r="Z30" i="3"/>
  <c r="AC30" i="3"/>
  <c r="AF30" i="3"/>
  <c r="AL30" i="3"/>
  <c r="AO30" i="3"/>
  <c r="AR30" i="3"/>
  <c r="AU30" i="3"/>
  <c r="AX30" i="3"/>
  <c r="N31" i="3"/>
  <c r="BK31" i="3"/>
  <c r="BL31" i="3"/>
  <c r="BM31" i="3" s="1"/>
  <c r="BJ31" i="3"/>
  <c r="N32" i="3"/>
  <c r="BK32" i="3"/>
  <c r="BL32" i="3"/>
  <c r="BM32" i="3" s="1"/>
  <c r="BJ32" i="3"/>
  <c r="N33" i="3"/>
  <c r="BK33" i="3"/>
  <c r="BL33" i="3"/>
  <c r="BM33" i="3" s="1"/>
  <c r="BJ33" i="3"/>
  <c r="N34" i="3"/>
  <c r="BK34" i="3"/>
  <c r="BL34" i="3"/>
  <c r="BM34" i="3" s="1"/>
  <c r="BJ34" i="3"/>
  <c r="M35" i="3"/>
  <c r="N35" i="3" s="1"/>
  <c r="E35" i="3"/>
  <c r="K35" i="3"/>
  <c r="BK35" i="3"/>
  <c r="Q35" i="3"/>
  <c r="T35" i="3"/>
  <c r="W35" i="3"/>
  <c r="Z35" i="3"/>
  <c r="AC35" i="3"/>
  <c r="AF35" i="3"/>
  <c r="AL35" i="3"/>
  <c r="AO35" i="3"/>
  <c r="AR35" i="3"/>
  <c r="AU35" i="3"/>
  <c r="AX35" i="3"/>
  <c r="N36" i="3"/>
  <c r="BK36" i="3"/>
  <c r="BL36" i="3"/>
  <c r="BJ36" i="3"/>
  <c r="N37" i="3"/>
  <c r="BK37" i="3"/>
  <c r="BL37" i="3"/>
  <c r="BJ37" i="3"/>
  <c r="N38" i="3"/>
  <c r="BK38" i="3"/>
  <c r="BL38" i="3"/>
  <c r="BJ38" i="3"/>
  <c r="N39" i="3"/>
  <c r="BK39" i="3"/>
  <c r="BL39" i="3"/>
  <c r="BJ39" i="3"/>
  <c r="M40" i="3"/>
  <c r="N40" i="3" s="1"/>
  <c r="E40" i="3"/>
  <c r="K40" i="3"/>
  <c r="BK40" i="3"/>
  <c r="Q40" i="3"/>
  <c r="T40" i="3"/>
  <c r="W40" i="3"/>
  <c r="Z40" i="3"/>
  <c r="AF40" i="3"/>
  <c r="AL40" i="3"/>
  <c r="AO40" i="3"/>
  <c r="AR40" i="3"/>
  <c r="AU40" i="3"/>
  <c r="AX40" i="3"/>
  <c r="N41" i="3"/>
  <c r="BK41" i="3"/>
  <c r="BL41" i="3"/>
  <c r="BM41" i="3" s="1"/>
  <c r="BJ41" i="3"/>
  <c r="N42" i="3"/>
  <c r="BK42" i="3"/>
  <c r="BL42" i="3"/>
  <c r="BJ42" i="3"/>
  <c r="N43" i="3"/>
  <c r="BK43" i="3"/>
  <c r="BL43" i="3"/>
  <c r="BJ43" i="3"/>
  <c r="N44" i="3"/>
  <c r="BK44" i="3"/>
  <c r="BL44" i="3"/>
  <c r="BJ44" i="3"/>
  <c r="M45" i="3"/>
  <c r="N45" i="3" s="1"/>
  <c r="E45" i="3"/>
  <c r="K45" i="3"/>
  <c r="BK45" i="3"/>
  <c r="Q45" i="3"/>
  <c r="T45" i="3"/>
  <c r="W45" i="3"/>
  <c r="Z45" i="3"/>
  <c r="AC45" i="3"/>
  <c r="AF45" i="3"/>
  <c r="AL45" i="3"/>
  <c r="AR45" i="3"/>
  <c r="AU45" i="3"/>
  <c r="AX45" i="3"/>
  <c r="N46" i="3"/>
  <c r="BK46" i="3"/>
  <c r="BL46" i="3"/>
  <c r="BJ46" i="3"/>
  <c r="N47" i="3"/>
  <c r="BK47" i="3"/>
  <c r="BL47" i="3"/>
  <c r="BM47" i="3" s="1"/>
  <c r="BJ47" i="3"/>
  <c r="N48" i="3"/>
  <c r="BK48" i="3"/>
  <c r="BL48" i="3"/>
  <c r="BM48" i="3" s="1"/>
  <c r="BJ48" i="3"/>
  <c r="N49" i="3"/>
  <c r="BK49" i="3"/>
  <c r="BL49" i="3"/>
  <c r="BM49" i="3" s="1"/>
  <c r="BJ49" i="3"/>
  <c r="M50" i="3"/>
  <c r="N50" i="3" s="1"/>
  <c r="E50" i="3"/>
  <c r="BK50" i="3"/>
  <c r="BI50" i="3"/>
  <c r="Q50" i="3"/>
  <c r="W50" i="3"/>
  <c r="Z50" i="3"/>
  <c r="AF50" i="3"/>
  <c r="AL50" i="3"/>
  <c r="AU50" i="3"/>
  <c r="AX50" i="3"/>
  <c r="N51" i="3"/>
  <c r="BK51" i="3"/>
  <c r="BL51" i="3"/>
  <c r="BM51" i="3" s="1"/>
  <c r="BJ51" i="3"/>
  <c r="N52" i="3"/>
  <c r="BK52" i="3"/>
  <c r="BL52" i="3"/>
  <c r="BM52" i="3" s="1"/>
  <c r="BJ52" i="3"/>
  <c r="M53" i="3"/>
  <c r="N53" i="3" s="1"/>
  <c r="E53" i="3"/>
  <c r="H53" i="3"/>
  <c r="K53" i="3"/>
  <c r="BK53" i="3"/>
  <c r="Q53" i="3"/>
  <c r="T53" i="3"/>
  <c r="W53" i="3"/>
  <c r="Z53" i="3"/>
  <c r="AC53" i="3"/>
  <c r="AF53" i="3"/>
  <c r="AI53" i="3"/>
  <c r="AL53" i="3"/>
  <c r="AO53" i="3"/>
  <c r="AR53" i="3"/>
  <c r="AU53" i="3"/>
  <c r="AX53" i="3"/>
  <c r="N54" i="3"/>
  <c r="BK54" i="3"/>
  <c r="BL54" i="3"/>
  <c r="BJ54" i="3"/>
  <c r="N55" i="3"/>
  <c r="BK55" i="3"/>
  <c r="BL55" i="3"/>
  <c r="BM55" i="3" s="1"/>
  <c r="BJ55" i="3"/>
  <c r="N56" i="3"/>
  <c r="BK56" i="3"/>
  <c r="BL56" i="3"/>
  <c r="BM56" i="3" s="1"/>
  <c r="BJ56" i="3"/>
  <c r="N57" i="3"/>
  <c r="BK57" i="3"/>
  <c r="BL57" i="3"/>
  <c r="BM57" i="3" s="1"/>
  <c r="BJ57" i="3"/>
  <c r="M58" i="3"/>
  <c r="N58" i="3" s="1"/>
  <c r="E58" i="3"/>
  <c r="F72" i="3"/>
  <c r="G72" i="3"/>
  <c r="H72" i="3" s="1"/>
  <c r="H58" i="3"/>
  <c r="K58" i="3"/>
  <c r="Q58" i="3"/>
  <c r="T58" i="3"/>
  <c r="W58" i="3"/>
  <c r="Z58" i="3"/>
  <c r="AC58" i="3"/>
  <c r="AF58" i="3"/>
  <c r="AI58" i="3"/>
  <c r="AL58" i="3"/>
  <c r="AO58" i="3"/>
  <c r="AQ72" i="3"/>
  <c r="AR58" i="3"/>
  <c r="AU58" i="3"/>
  <c r="AX58" i="3"/>
  <c r="N59" i="3"/>
  <c r="BL59" i="3"/>
  <c r="BJ59" i="3"/>
  <c r="N60" i="3"/>
  <c r="BK60" i="3"/>
  <c r="BL60" i="3"/>
  <c r="BJ60" i="3"/>
  <c r="N61" i="3"/>
  <c r="BK61" i="3"/>
  <c r="BL61" i="3"/>
  <c r="BJ61" i="3"/>
  <c r="N62" i="3"/>
  <c r="BK62" i="3"/>
  <c r="BL62" i="3"/>
  <c r="BM62" i="3" s="1"/>
  <c r="BJ62" i="3"/>
  <c r="M63" i="3"/>
  <c r="N63" i="3" s="1"/>
  <c r="E63" i="3"/>
  <c r="BK63" i="3"/>
  <c r="P72" i="3"/>
  <c r="BI63" i="3"/>
  <c r="Q63" i="3"/>
  <c r="Z63" i="3"/>
  <c r="BK64" i="3"/>
  <c r="BL64" i="3"/>
  <c r="BM64" i="3" s="1"/>
  <c r="BJ64" i="3"/>
  <c r="BK65" i="3"/>
  <c r="BL65" i="3"/>
  <c r="BM65" i="3" s="1"/>
  <c r="BJ65" i="3"/>
  <c r="BL66" i="3"/>
  <c r="N66" i="3"/>
  <c r="BK66" i="3"/>
  <c r="BJ66" i="3"/>
  <c r="C72" i="3"/>
  <c r="L67" i="3"/>
  <c r="D72" i="3"/>
  <c r="M67" i="3"/>
  <c r="N67" i="3" s="1"/>
  <c r="E67" i="3"/>
  <c r="I72" i="3"/>
  <c r="J72" i="3"/>
  <c r="K72" i="3" s="1"/>
  <c r="K67" i="3"/>
  <c r="O72" i="3"/>
  <c r="BK67" i="3"/>
  <c r="R72" i="3"/>
  <c r="S72" i="3"/>
  <c r="T72" i="3" s="1"/>
  <c r="T67" i="3"/>
  <c r="U72" i="3"/>
  <c r="V72" i="3"/>
  <c r="W72" i="3" s="1"/>
  <c r="W67" i="3"/>
  <c r="X72" i="3"/>
  <c r="Y72" i="3"/>
  <c r="Z72" i="3" s="1"/>
  <c r="Z67" i="3"/>
  <c r="AA72" i="3"/>
  <c r="AB72" i="3"/>
  <c r="AC72" i="3" s="1"/>
  <c r="AD72" i="3"/>
  <c r="AE72" i="3"/>
  <c r="AF72" i="3" s="1"/>
  <c r="AF67" i="3"/>
  <c r="AG72" i="3"/>
  <c r="AH72" i="3"/>
  <c r="AI72" i="3" s="1"/>
  <c r="AJ72" i="3"/>
  <c r="AK72" i="3"/>
  <c r="AL72" i="3" s="1"/>
  <c r="AL67" i="3"/>
  <c r="AM72" i="3"/>
  <c r="AN72" i="3"/>
  <c r="AO72" i="3" s="1"/>
  <c r="AO67" i="3"/>
  <c r="AP72" i="3"/>
  <c r="AR67" i="3"/>
  <c r="AS72" i="3"/>
  <c r="AT72" i="3"/>
  <c r="AU72" i="3" s="1"/>
  <c r="AU67" i="3"/>
  <c r="AW72" i="3"/>
  <c r="AX72" i="3" s="1"/>
  <c r="AX67" i="3"/>
  <c r="N68" i="3"/>
  <c r="BK68" i="3"/>
  <c r="BL68" i="3"/>
  <c r="BJ68" i="3"/>
  <c r="N69" i="3"/>
  <c r="BK69" i="3"/>
  <c r="BL69" i="3"/>
  <c r="BM69" i="3" s="1"/>
  <c r="BJ69" i="3"/>
  <c r="N70" i="3"/>
  <c r="BK70" i="3"/>
  <c r="BL70" i="3"/>
  <c r="BM70" i="3" s="1"/>
  <c r="BJ70" i="3"/>
  <c r="N74" i="3"/>
  <c r="BK74" i="3"/>
  <c r="BL74" i="3"/>
  <c r="BM74" i="3" s="1"/>
  <c r="BJ74" i="3"/>
  <c r="N75" i="3"/>
  <c r="BK75" i="3"/>
  <c r="BL75" i="3"/>
  <c r="BJ75" i="3"/>
  <c r="N76" i="3"/>
  <c r="BK76" i="3"/>
  <c r="BL76" i="3"/>
  <c r="BJ76" i="3"/>
  <c r="N77" i="3"/>
  <c r="BK77" i="3"/>
  <c r="BL77" i="3"/>
  <c r="BJ77" i="3"/>
  <c r="C80" i="3"/>
  <c r="L78" i="3"/>
  <c r="D80" i="3"/>
  <c r="M78" i="3"/>
  <c r="N78" i="3" s="1"/>
  <c r="E78" i="3"/>
  <c r="F80" i="3"/>
  <c r="G80" i="3"/>
  <c r="H80" i="3" s="1"/>
  <c r="H78" i="3"/>
  <c r="I80" i="3"/>
  <c r="J80" i="3"/>
  <c r="K80" i="3" s="1"/>
  <c r="K78" i="3"/>
  <c r="O80" i="3"/>
  <c r="BK78" i="3"/>
  <c r="P80" i="3"/>
  <c r="Q78" i="3"/>
  <c r="R80" i="3"/>
  <c r="S80" i="3"/>
  <c r="T78" i="3"/>
  <c r="U80" i="3"/>
  <c r="V80" i="3"/>
  <c r="W78" i="3"/>
  <c r="X80" i="3"/>
  <c r="Y80" i="3"/>
  <c r="Z78" i="3"/>
  <c r="AA80" i="3"/>
  <c r="AB80" i="3"/>
  <c r="AC80" i="3" s="1"/>
  <c r="AC78" i="3"/>
  <c r="AD80" i="3"/>
  <c r="AE80" i="3"/>
  <c r="AF80" i="3" s="1"/>
  <c r="AF78" i="3"/>
  <c r="AG80" i="3"/>
  <c r="AH80" i="3"/>
  <c r="AI80" i="3" s="1"/>
  <c r="AI78" i="3"/>
  <c r="AJ80" i="3"/>
  <c r="AK80" i="3"/>
  <c r="AL80" i="3" s="1"/>
  <c r="AL78" i="3"/>
  <c r="AM80" i="3"/>
  <c r="AN80" i="3"/>
  <c r="AO80" i="3" s="1"/>
  <c r="AO78" i="3"/>
  <c r="AP80" i="3"/>
  <c r="AQ80" i="3"/>
  <c r="AR80" i="3" s="1"/>
  <c r="AR78" i="3"/>
  <c r="AS80" i="3"/>
  <c r="AT80" i="3"/>
  <c r="AU80" i="3" s="1"/>
  <c r="AU78" i="3"/>
  <c r="AV80" i="3"/>
  <c r="AW80" i="3"/>
  <c r="AX80" i="3" s="1"/>
  <c r="AX78" i="3"/>
  <c r="BM77" i="3" l="1"/>
  <c r="BM76" i="3"/>
  <c r="BM75" i="3"/>
  <c r="BM28" i="3"/>
  <c r="BM68" i="3"/>
  <c r="BM61" i="3"/>
  <c r="BM60" i="3"/>
  <c r="BM59" i="3"/>
  <c r="BM54" i="3"/>
  <c r="BM46" i="3"/>
  <c r="BM44" i="3"/>
  <c r="BM43" i="3"/>
  <c r="BM42" i="3"/>
  <c r="BM39" i="3"/>
  <c r="BM38" i="3"/>
  <c r="BM37" i="3"/>
  <c r="BM36" i="3"/>
  <c r="BM26" i="3"/>
  <c r="BM19" i="3"/>
  <c r="BM18" i="3"/>
  <c r="BM17" i="3"/>
  <c r="BM16" i="3"/>
  <c r="BM14" i="3"/>
  <c r="BM13" i="3"/>
  <c r="BM12" i="3"/>
  <c r="BM11" i="3"/>
  <c r="BM9" i="3"/>
  <c r="BM8" i="3"/>
  <c r="BM7" i="3"/>
  <c r="BM6" i="3"/>
  <c r="BL78" i="3"/>
  <c r="BM78" i="3" s="1"/>
  <c r="BJ78" i="3"/>
  <c r="M80" i="3"/>
  <c r="E80" i="3"/>
  <c r="L80" i="3"/>
  <c r="BL67" i="3"/>
  <c r="BM67" i="3" s="1"/>
  <c r="BJ67" i="3"/>
  <c r="M72" i="3"/>
  <c r="E72" i="3"/>
  <c r="L72" i="3"/>
  <c r="BM66" i="3"/>
  <c r="BL63" i="3"/>
  <c r="BM63" i="3" s="1"/>
  <c r="BJ63" i="3"/>
  <c r="Q72" i="3"/>
  <c r="AR72" i="3"/>
  <c r="BL58" i="3"/>
  <c r="BM58" i="3" s="1"/>
  <c r="BJ58" i="3"/>
  <c r="BL53" i="3"/>
  <c r="BM53" i="3" s="1"/>
  <c r="BJ53" i="3"/>
  <c r="BL50" i="3"/>
  <c r="BM50" i="3" s="1"/>
  <c r="BJ50" i="3"/>
  <c r="BL45" i="3"/>
  <c r="BM45" i="3" s="1"/>
  <c r="BJ45" i="3"/>
  <c r="BL40" i="3"/>
  <c r="BM40" i="3" s="1"/>
  <c r="BJ40" i="3"/>
  <c r="BL35" i="3"/>
  <c r="BM35" i="3" s="1"/>
  <c r="BJ35" i="3"/>
  <c r="BL30" i="3"/>
  <c r="BM30" i="3" s="1"/>
  <c r="BJ30" i="3"/>
  <c r="BL25" i="3"/>
  <c r="BM25" i="3" s="1"/>
  <c r="BJ25" i="3"/>
  <c r="BL20" i="3"/>
  <c r="BM20" i="3" s="1"/>
  <c r="BJ20" i="3"/>
  <c r="BL15" i="3"/>
  <c r="BM15" i="3" s="1"/>
  <c r="BJ15" i="3"/>
  <c r="BL10" i="3"/>
  <c r="BM10" i="3" s="1"/>
  <c r="BJ10" i="3"/>
  <c r="BL5" i="3"/>
  <c r="BM5" i="3" s="1"/>
  <c r="BJ5" i="3"/>
  <c r="BL72" i="3" l="1"/>
  <c r="BJ72" i="3"/>
  <c r="N72" i="3"/>
  <c r="BK72" i="3"/>
  <c r="N80" i="3"/>
  <c r="BK80" i="3"/>
  <c r="BL80" i="3"/>
  <c r="BJ80" i="3"/>
  <c r="BM80" i="3" l="1"/>
  <c r="BM72" i="3"/>
</calcChain>
</file>

<file path=xl/sharedStrings.xml><?xml version="1.0" encoding="utf-8"?>
<sst xmlns="http://schemas.openxmlformats.org/spreadsheetml/2006/main" count="255" uniqueCount="78">
  <si>
    <t>Аналіз реалізації лісопродукції
заготівлі 2 кварталу 2022 року
на спеціальних біржових торгах, загальних аукціонних торгах</t>
  </si>
  <si>
    <t>№ п/п</t>
  </si>
  <si>
    <t>Підприємства</t>
  </si>
  <si>
    <t>22.03.2022</t>
  </si>
  <si>
    <t>25.03.2022</t>
  </si>
  <si>
    <t>29.03.2022</t>
  </si>
  <si>
    <t>01.04.2022</t>
  </si>
  <si>
    <t>05.04.2022</t>
  </si>
  <si>
    <t>08.04.2022</t>
  </si>
  <si>
    <t>12.04.2022</t>
  </si>
  <si>
    <t>22.04.2022</t>
  </si>
  <si>
    <t>28.04.2022</t>
  </si>
  <si>
    <t>05.05.2022</t>
  </si>
  <si>
    <t>19.05.2022</t>
  </si>
  <si>
    <t>26.05.2022</t>
  </si>
  <si>
    <t>02.06.2022</t>
  </si>
  <si>
    <t>Разом за 2  квартал 2022 р.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</si>
  <si>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</si>
  <si>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</si>
  <si>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</si>
  <si>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</si>
  <si>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</si>
  <si>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</si>
  <si>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</si>
  <si>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</si>
  <si>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</si>
  <si>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</si>
  <si>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</si>
  <si>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</si>
  <si>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</si>
  <si>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</si>
  <si>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</si>
  <si>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</si>
  <si>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</si>
  <si>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</si>
  <si>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</si>
  <si>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</si>
  <si>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</si>
  <si>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</si>
  <si>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Результати аукціонних торгів необробленою деревиною за 2-й квартал 2022 р. по підприємствах Львівського ОУЛМГ</t>
  </si>
  <si>
    <t>СОРТИМЕНТИ</t>
  </si>
  <si>
    <t>Торги</t>
  </si>
  <si>
    <t>Основні торги 2-го кварталу 2022 р.</t>
  </si>
  <si>
    <t>Додаткові торги 2-го кварталу</t>
  </si>
  <si>
    <t>Разом по 2-му кварталу</t>
  </si>
  <si>
    <t>загальні 22.03.2022 р.</t>
  </si>
  <si>
    <t>Разом по торгах 2 кварталу</t>
  </si>
  <si>
    <t>Разом по додаткових торгах 2 кварталу</t>
  </si>
  <si>
    <t>Порода</t>
  </si>
  <si>
    <t>% продаж</t>
  </si>
  <si>
    <t xml:space="preserve">                                                                                                                          Лісоматеріали круглі</t>
  </si>
  <si>
    <t xml:space="preserve">сосна </t>
  </si>
  <si>
    <t>A</t>
  </si>
  <si>
    <t>B</t>
  </si>
  <si>
    <t>C</t>
  </si>
  <si>
    <t>D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</si>
  <si>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</si>
  <si>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</si>
  <si>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</si>
  <si>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</si>
  <si>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</si>
  <si>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</si>
  <si>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</si>
  <si>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</si>
  <si>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</si>
  <si>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В</t>
  </si>
  <si>
    <t>береза</t>
  </si>
  <si>
    <t>вільха</t>
  </si>
  <si>
    <t>осика</t>
  </si>
  <si>
    <t>липа</t>
  </si>
  <si>
    <t>Всього лм круглих</t>
  </si>
  <si>
    <t>Дрова паливні</t>
  </si>
  <si>
    <t>хв</t>
  </si>
  <si>
    <t>тл</t>
  </si>
  <si>
    <t xml:space="preserve">береза </t>
  </si>
  <si>
    <t>м/л</t>
  </si>
  <si>
    <t>Всього дров паливних</t>
  </si>
  <si>
    <t>Разом по торгах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</si>
</sst>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_ "/>
    <numFmt numFmtId="166" formatCode="#,##0.0"/>
    <numFmt numFmtId="167" formatCode="0.0%"/>
  </numFmts>
  <fonts count="14" x14ac:knownFonts="1">
    <font>
      <sz val="11"/>
      <color theme="1"/>
      <name val="Calibri"/>
      <charset val="204"/>
      <scheme val="minor"/>
    </font>
    <font>
      <b/>
      <sz val="20"/>
      <color theme="1"/>
      <name val="Calibri"/>
      <charset val="204"/>
      <scheme val="minor"/>
    </font>
    <font>
      <b/>
      <sz val="16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2"/>
      <name val="Arial Narrow"/>
      <charset val="204"/>
    </font>
    <font>
      <b/>
      <sz val="11"/>
      <color theme="1"/>
      <name val="Calibri"/>
      <charset val="204"/>
      <scheme val="minor"/>
    </font>
    <font>
      <sz val="24"/>
      <color theme="1"/>
      <name val="Calibri"/>
      <charset val="204"/>
      <scheme val="minor"/>
    </font>
    <font>
      <b/>
      <sz val="14"/>
      <name val="Arial Narrow"/>
      <charset val="204"/>
    </font>
    <font>
      <sz val="14"/>
      <color theme="1"/>
      <name val="Calibri"/>
      <charset val="204"/>
      <scheme val="minor"/>
    </font>
    <font>
      <sz val="18"/>
      <color theme="1"/>
      <name val="Calibri"/>
      <charset val="204"/>
      <scheme val="minor"/>
    </font>
    <font>
      <sz val="10"/>
      <name val="Arial Narrow"/>
      <charset val="204"/>
    </font>
    <font>
      <b/>
      <sz val="12"/>
      <name val="Arial Narrow"/>
      <charset val="204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193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8" fillId="2" borderId="2" xfId="1" applyFont="1" applyFill="1" applyBorder="1" applyAlignment="1">
      <alignment vertical="center"/>
    </xf>
    <xf numFmtId="0" fontId="3" fillId="2" borderId="2" xfId="0" applyFont="1" applyFill="1" applyBorder="1"/>
    <xf numFmtId="0" fontId="4" fillId="2" borderId="8" xfId="0" applyFont="1" applyFill="1" applyBorder="1"/>
    <xf numFmtId="164" fontId="4" fillId="2" borderId="8" xfId="0" applyNumberFormat="1" applyFont="1" applyFill="1" applyBorder="1"/>
    <xf numFmtId="0" fontId="3" fillId="2" borderId="8" xfId="0" applyFont="1" applyFill="1" applyBorder="1"/>
    <xf numFmtId="164" fontId="3" fillId="2" borderId="8" xfId="0" applyNumberFormat="1" applyFont="1" applyFill="1" applyBorder="1"/>
    <xf numFmtId="0" fontId="5" fillId="3" borderId="2" xfId="1" applyFont="1" applyFill="1" applyBorder="1" applyAlignment="1">
      <alignment vertical="center"/>
    </xf>
    <xf numFmtId="0" fontId="9" fillId="0" borderId="2" xfId="0" applyFont="1" applyBorder="1"/>
    <xf numFmtId="0" fontId="9" fillId="0" borderId="8" xfId="0" applyFont="1" applyBorder="1"/>
    <xf numFmtId="164" fontId="9" fillId="0" borderId="8" xfId="0" applyNumberFormat="1" applyFont="1" applyBorder="1"/>
    <xf numFmtId="0" fontId="0" fillId="0" borderId="8" xfId="0" applyBorder="1"/>
    <xf numFmtId="164" fontId="0" fillId="0" borderId="8" xfId="0" applyNumberFormat="1" applyBorder="1"/>
    <xf numFmtId="1" fontId="9" fillId="0" borderId="2" xfId="0" applyNumberFormat="1" applyFont="1" applyFill="1" applyBorder="1" applyAlignment="1"/>
    <xf numFmtId="0" fontId="8" fillId="2" borderId="2" xfId="1" applyFont="1" applyFill="1" applyBorder="1" applyAlignment="1">
      <alignment vertical="center" wrapText="1"/>
    </xf>
    <xf numFmtId="0" fontId="4" fillId="2" borderId="2" xfId="0" applyFont="1" applyFill="1" applyBorder="1"/>
    <xf numFmtId="0" fontId="0" fillId="0" borderId="2" xfId="0" applyBorder="1"/>
    <xf numFmtId="164" fontId="9" fillId="0" borderId="8" xfId="0" applyNumberFormat="1" applyFont="1" applyFill="1" applyBorder="1"/>
    <xf numFmtId="0" fontId="1" fillId="0" borderId="0" xfId="0" applyFont="1" applyBorder="1" applyAlignment="1"/>
    <xf numFmtId="0" fontId="6" fillId="0" borderId="14" xfId="0" applyFont="1" applyBorder="1" applyAlignment="1">
      <alignment horizontal="center" textRotation="90"/>
    </xf>
    <xf numFmtId="0" fontId="6" fillId="4" borderId="15" xfId="0" applyFont="1" applyFill="1" applyBorder="1" applyAlignment="1">
      <alignment horizontal="center" textRotation="90"/>
    </xf>
    <xf numFmtId="0" fontId="6" fillId="4" borderId="7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3" fillId="2" borderId="17" xfId="0" applyFont="1" applyFill="1" applyBorder="1"/>
    <xf numFmtId="0" fontId="3" fillId="2" borderId="18" xfId="0" applyFont="1" applyFill="1" applyBorder="1"/>
    <xf numFmtId="164" fontId="3" fillId="2" borderId="19" xfId="0" applyNumberFormat="1" applyFont="1" applyFill="1" applyBorder="1"/>
    <xf numFmtId="0" fontId="0" fillId="0" borderId="17" xfId="0" applyBorder="1"/>
    <xf numFmtId="0" fontId="9" fillId="0" borderId="18" xfId="0" applyFont="1" applyBorder="1"/>
    <xf numFmtId="164" fontId="9" fillId="0" borderId="19" xfId="0" applyNumberFormat="1" applyFont="1" applyBorder="1"/>
    <xf numFmtId="165" fontId="0" fillId="0" borderId="17" xfId="0" applyNumberFormat="1" applyBorder="1"/>
    <xf numFmtId="165" fontId="3" fillId="2" borderId="17" xfId="0" applyNumberFormat="1" applyFont="1" applyFill="1" applyBorder="1"/>
    <xf numFmtId="0" fontId="6" fillId="2" borderId="8" xfId="0" applyFont="1" applyFill="1" applyBorder="1"/>
    <xf numFmtId="164" fontId="3" fillId="2" borderId="17" xfId="0" applyNumberFormat="1" applyFont="1" applyFill="1" applyBorder="1"/>
    <xf numFmtId="164" fontId="9" fillId="0" borderId="17" xfId="0" applyNumberFormat="1" applyFont="1" applyBorder="1"/>
    <xf numFmtId="164" fontId="0" fillId="0" borderId="17" xfId="0" applyNumberFormat="1" applyBorder="1"/>
    <xf numFmtId="0" fontId="6" fillId="0" borderId="21" xfId="0" applyFont="1" applyBorder="1" applyAlignment="1">
      <alignment horizontal="center" textRotation="90"/>
    </xf>
    <xf numFmtId="164" fontId="6" fillId="2" borderId="8" xfId="0" applyNumberFormat="1" applyFont="1" applyFill="1" applyBorder="1"/>
    <xf numFmtId="164" fontId="0" fillId="0" borderId="8" xfId="0" applyNumberFormat="1" applyFont="1" applyFill="1" applyBorder="1"/>
    <xf numFmtId="164" fontId="6" fillId="0" borderId="17" xfId="0" applyNumberFormat="1" applyFont="1" applyFill="1" applyBorder="1"/>
    <xf numFmtId="164" fontId="6" fillId="0" borderId="8" xfId="0" applyNumberFormat="1" applyFont="1" applyFill="1" applyBorder="1"/>
    <xf numFmtId="0" fontId="6" fillId="2" borderId="17" xfId="0" applyFont="1" applyFill="1" applyBorder="1"/>
    <xf numFmtId="164" fontId="3" fillId="0" borderId="8" xfId="0" applyNumberFormat="1" applyFont="1" applyFill="1" applyBorder="1"/>
    <xf numFmtId="164" fontId="0" fillId="0" borderId="2" xfId="0" applyNumberFormat="1" applyBorder="1"/>
    <xf numFmtId="0" fontId="6" fillId="0" borderId="8" xfId="0" applyFont="1" applyFill="1" applyBorder="1"/>
    <xf numFmtId="0" fontId="6" fillId="2" borderId="2" xfId="0" applyFont="1" applyFill="1" applyBorder="1"/>
    <xf numFmtId="0" fontId="0" fillId="0" borderId="2" xfId="0" applyFont="1" applyFill="1" applyBorder="1"/>
    <xf numFmtId="164" fontId="3" fillId="2" borderId="2" xfId="0" applyNumberFormat="1" applyFont="1" applyFill="1" applyBorder="1"/>
    <xf numFmtId="164" fontId="0" fillId="0" borderId="2" xfId="0" applyNumberFormat="1" applyFont="1" applyFill="1" applyBorder="1"/>
    <xf numFmtId="164" fontId="9" fillId="0" borderId="2" xfId="0" applyNumberFormat="1" applyFont="1" applyBorder="1"/>
    <xf numFmtId="164" fontId="9" fillId="2" borderId="2" xfId="0" applyNumberFormat="1" applyFont="1" applyFill="1" applyBorder="1"/>
    <xf numFmtId="0" fontId="6" fillId="0" borderId="2" xfId="0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164" fontId="6" fillId="2" borderId="2" xfId="0" applyNumberFormat="1" applyFont="1" applyFill="1" applyBorder="1"/>
    <xf numFmtId="164" fontId="6" fillId="0" borderId="2" xfId="0" applyNumberFormat="1" applyFont="1" applyFill="1" applyBorder="1"/>
    <xf numFmtId="164" fontId="3" fillId="0" borderId="2" xfId="0" applyNumberFormat="1" applyFont="1" applyFill="1" applyBorder="1"/>
    <xf numFmtId="0" fontId="6" fillId="5" borderId="2" xfId="0" applyFont="1" applyFill="1" applyBorder="1"/>
    <xf numFmtId="0" fontId="3" fillId="5" borderId="2" xfId="0" applyFont="1" applyFill="1" applyBorder="1"/>
    <xf numFmtId="0" fontId="6" fillId="4" borderId="6" xfId="0" applyFont="1" applyFill="1" applyBorder="1" applyAlignment="1">
      <alignment horizontal="center" textRotation="90"/>
    </xf>
    <xf numFmtId="0" fontId="6" fillId="6" borderId="6" xfId="0" applyFont="1" applyFill="1" applyBorder="1" applyAlignment="1">
      <alignment horizontal="center" textRotation="90"/>
    </xf>
    <xf numFmtId="0" fontId="6" fillId="6" borderId="7" xfId="0" applyFont="1" applyFill="1" applyBorder="1" applyAlignment="1">
      <alignment horizontal="center" textRotation="90"/>
    </xf>
    <xf numFmtId="0" fontId="3" fillId="2" borderId="26" xfId="0" applyFont="1" applyFill="1" applyBorder="1"/>
    <xf numFmtId="0" fontId="3" fillId="2" borderId="27" xfId="0" applyFont="1" applyFill="1" applyBorder="1"/>
    <xf numFmtId="164" fontId="3" fillId="2" borderId="28" xfId="0" applyNumberFormat="1" applyFont="1" applyFill="1" applyBorder="1"/>
    <xf numFmtId="0" fontId="3" fillId="0" borderId="8" xfId="0" applyFont="1" applyFill="1" applyBorder="1"/>
    <xf numFmtId="0" fontId="9" fillId="6" borderId="18" xfId="0" applyFont="1" applyFill="1" applyBorder="1"/>
    <xf numFmtId="0" fontId="9" fillId="6" borderId="8" xfId="0" applyFont="1" applyFill="1" applyBorder="1"/>
    <xf numFmtId="164" fontId="9" fillId="6" borderId="19" xfId="0" applyNumberFormat="1" applyFont="1" applyFill="1" applyBorder="1"/>
    <xf numFmtId="0" fontId="3" fillId="5" borderId="8" xfId="0" applyFont="1" applyFill="1" applyBorder="1"/>
    <xf numFmtId="0" fontId="9" fillId="0" borderId="30" xfId="0" applyFont="1" applyBorder="1"/>
    <xf numFmtId="0" fontId="9" fillId="0" borderId="31" xfId="0" applyFont="1" applyBorder="1"/>
    <xf numFmtId="164" fontId="9" fillId="0" borderId="31" xfId="0" applyNumberFormat="1" applyFont="1" applyBorder="1"/>
    <xf numFmtId="0" fontId="0" fillId="0" borderId="31" xfId="0" applyBorder="1"/>
    <xf numFmtId="0" fontId="10" fillId="0" borderId="21" xfId="0" applyFont="1" applyBorder="1" applyAlignment="1">
      <alignment horizontal="center" textRotation="90"/>
    </xf>
    <xf numFmtId="0" fontId="5" fillId="3" borderId="8" xfId="1" applyFont="1" applyFill="1" applyBorder="1" applyAlignment="1">
      <alignment vertical="center"/>
    </xf>
    <xf numFmtId="164" fontId="0" fillId="0" borderId="31" xfId="0" applyNumberFormat="1" applyBorder="1"/>
    <xf numFmtId="0" fontId="3" fillId="7" borderId="32" xfId="0" applyFont="1" applyFill="1" applyBorder="1"/>
    <xf numFmtId="0" fontId="3" fillId="7" borderId="33" xfId="0" applyFont="1" applyFill="1" applyBorder="1"/>
    <xf numFmtId="164" fontId="3" fillId="7" borderId="31" xfId="0" applyNumberFormat="1" applyFont="1" applyFill="1" applyBorder="1"/>
    <xf numFmtId="0" fontId="2" fillId="7" borderId="33" xfId="0" applyFont="1" applyFill="1" applyBorder="1"/>
    <xf numFmtId="164" fontId="2" fillId="7" borderId="33" xfId="0" applyNumberFormat="1" applyFont="1" applyFill="1" applyBorder="1"/>
    <xf numFmtId="0" fontId="0" fillId="0" borderId="34" xfId="0" applyBorder="1"/>
    <xf numFmtId="0" fontId="0" fillId="0" borderId="21" xfId="0" applyBorder="1"/>
    <xf numFmtId="164" fontId="0" fillId="0" borderId="21" xfId="0" applyNumberFormat="1" applyBorder="1"/>
    <xf numFmtId="0" fontId="3" fillId="7" borderId="2" xfId="0" applyFont="1" applyFill="1" applyBorder="1"/>
    <xf numFmtId="0" fontId="3" fillId="7" borderId="8" xfId="0" applyFont="1" applyFill="1" applyBorder="1"/>
    <xf numFmtId="164" fontId="3" fillId="7" borderId="8" xfId="0" applyNumberFormat="1" applyFont="1" applyFill="1" applyBorder="1"/>
    <xf numFmtId="164" fontId="3" fillId="0" borderId="31" xfId="0" applyNumberFormat="1" applyFont="1" applyFill="1" applyBorder="1"/>
    <xf numFmtId="0" fontId="3" fillId="4" borderId="35" xfId="0" applyFont="1" applyFill="1" applyBorder="1"/>
    <xf numFmtId="0" fontId="3" fillId="4" borderId="13" xfId="0" applyFont="1" applyFill="1" applyBorder="1"/>
    <xf numFmtId="164" fontId="3" fillId="4" borderId="13" xfId="0" applyNumberFormat="1" applyFont="1" applyFill="1" applyBorder="1"/>
    <xf numFmtId="164" fontId="2" fillId="7" borderId="36" xfId="0" applyNumberFormat="1" applyFont="1" applyFill="1" applyBorder="1"/>
    <xf numFmtId="0" fontId="3" fillId="7" borderId="18" xfId="0" applyFont="1" applyFill="1" applyBorder="1"/>
    <xf numFmtId="164" fontId="3" fillId="7" borderId="19" xfId="0" applyNumberFormat="1" applyFont="1" applyFill="1" applyBorder="1"/>
    <xf numFmtId="0" fontId="0" fillId="0" borderId="37" xfId="0" applyBorder="1"/>
    <xf numFmtId="165" fontId="3" fillId="7" borderId="17" xfId="0" applyNumberFormat="1" applyFont="1" applyFill="1" applyBorder="1"/>
    <xf numFmtId="164" fontId="3" fillId="4" borderId="38" xfId="0" applyNumberFormat="1" applyFont="1" applyFill="1" applyBorder="1"/>
    <xf numFmtId="0" fontId="3" fillId="4" borderId="39" xfId="0" applyFont="1" applyFill="1" applyBorder="1"/>
    <xf numFmtId="0" fontId="3" fillId="4" borderId="40" xfId="0" applyFont="1" applyFill="1" applyBorder="1"/>
    <xf numFmtId="164" fontId="3" fillId="4" borderId="41" xfId="0" applyNumberFormat="1" applyFont="1" applyFill="1" applyBorder="1"/>
    <xf numFmtId="0" fontId="3" fillId="4" borderId="2" xfId="0" applyFont="1" applyFill="1" applyBorder="1"/>
    <xf numFmtId="164" fontId="3" fillId="4" borderId="8" xfId="0" applyNumberFormat="1" applyFont="1" applyFill="1" applyBorder="1"/>
    <xf numFmtId="0" fontId="3" fillId="4" borderId="8" xfId="0" applyFont="1" applyFill="1" applyBorder="1"/>
    <xf numFmtId="0" fontId="0" fillId="7" borderId="2" xfId="0" applyFill="1" applyBorder="1"/>
    <xf numFmtId="0" fontId="3" fillId="4" borderId="30" xfId="0" applyFont="1" applyFill="1" applyBorder="1"/>
    <xf numFmtId="164" fontId="3" fillId="7" borderId="17" xfId="0" applyNumberFormat="1" applyFont="1" applyFill="1" applyBorder="1"/>
    <xf numFmtId="1" fontId="0" fillId="0" borderId="2" xfId="0" applyNumberFormat="1" applyBorder="1"/>
    <xf numFmtId="164" fontId="3" fillId="4" borderId="30" xfId="0" applyNumberFormat="1" applyFont="1" applyFill="1" applyBorder="1"/>
    <xf numFmtId="164" fontId="3" fillId="7" borderId="2" xfId="0" applyNumberFormat="1" applyFont="1" applyFill="1" applyBorder="1"/>
    <xf numFmtId="0" fontId="6" fillId="7" borderId="2" xfId="0" applyFont="1" applyFill="1" applyBorder="1"/>
    <xf numFmtId="0" fontId="6" fillId="4" borderId="2" xfId="0" applyFont="1" applyFill="1" applyBorder="1"/>
    <xf numFmtId="164" fontId="3" fillId="4" borderId="42" xfId="0" applyNumberFormat="1" applyFont="1" applyFill="1" applyBorder="1"/>
    <xf numFmtId="0" fontId="11" fillId="0" borderId="0" xfId="0" applyFont="1"/>
    <xf numFmtId="0" fontId="11" fillId="8" borderId="8" xfId="0" applyFont="1" applyFill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8" xfId="0" applyFont="1" applyFill="1" applyBorder="1"/>
    <xf numFmtId="3" fontId="12" fillId="9" borderId="8" xfId="0" applyNumberFormat="1" applyFont="1" applyFill="1" applyBorder="1"/>
    <xf numFmtId="166" fontId="5" fillId="10" borderId="8" xfId="0" applyNumberFormat="1" applyFont="1" applyFill="1" applyBorder="1"/>
    <xf numFmtId="0" fontId="5" fillId="8" borderId="39" xfId="0" applyFont="1" applyFill="1" applyBorder="1"/>
    <xf numFmtId="0" fontId="8" fillId="8" borderId="40" xfId="0" applyFont="1" applyFill="1" applyBorder="1"/>
    <xf numFmtId="3" fontId="12" fillId="8" borderId="40" xfId="0" applyNumberFormat="1" applyFont="1" applyFill="1" applyBorder="1"/>
    <xf numFmtId="4" fontId="12" fillId="8" borderId="40" xfId="0" applyNumberFormat="1" applyFont="1" applyFill="1" applyBorder="1"/>
    <xf numFmtId="0" fontId="11" fillId="8" borderId="19" xfId="0" applyFont="1" applyFill="1" applyBorder="1" applyAlignment="1">
      <alignment horizontal="center" vertical="center" wrapText="1"/>
    </xf>
    <xf numFmtId="167" fontId="5" fillId="10" borderId="8" xfId="0" applyNumberFormat="1" applyFont="1" applyFill="1" applyBorder="1"/>
    <xf numFmtId="0" fontId="11" fillId="8" borderId="17" xfId="0" applyFont="1" applyFill="1" applyBorder="1" applyAlignment="1">
      <alignment horizontal="center" vertical="center" wrapText="1"/>
    </xf>
    <xf numFmtId="166" fontId="5" fillId="10" borderId="17" xfId="0" applyNumberFormat="1" applyFont="1" applyFill="1" applyBorder="1"/>
    <xf numFmtId="2" fontId="12" fillId="8" borderId="42" xfId="0" applyNumberFormat="1" applyFont="1" applyFill="1" applyBorder="1"/>
    <xf numFmtId="166" fontId="5" fillId="10" borderId="2" xfId="0" applyNumberFormat="1" applyFont="1" applyFill="1" applyBorder="1"/>
    <xf numFmtId="2" fontId="12" fillId="8" borderId="44" xfId="0" applyNumberFormat="1" applyFont="1" applyFill="1" applyBorder="1"/>
    <xf numFmtId="3" fontId="12" fillId="9" borderId="2" xfId="0" applyNumberFormat="1" applyFont="1" applyFill="1" applyBorder="1"/>
    <xf numFmtId="166" fontId="5" fillId="10" borderId="19" xfId="0" applyNumberFormat="1" applyFont="1" applyFill="1" applyBorder="1"/>
    <xf numFmtId="4" fontId="12" fillId="8" borderId="41" xfId="0" applyNumberFormat="1" applyFont="1" applyFill="1" applyBorder="1"/>
    <xf numFmtId="3" fontId="8" fillId="8" borderId="40" xfId="0" applyNumberFormat="1" applyFont="1" applyFill="1" applyBorder="1"/>
    <xf numFmtId="0" fontId="6" fillId="0" borderId="8" xfId="0" applyFont="1" applyBorder="1" applyAlignment="1">
      <alignment horizontal="center" textRotation="90"/>
    </xf>
    <xf numFmtId="164" fontId="6" fillId="7" borderId="2" xfId="0" applyNumberFormat="1" applyFont="1" applyFill="1" applyBorder="1"/>
    <xf numFmtId="1" fontId="3" fillId="7" borderId="2" xfId="0" applyNumberFormat="1" applyFont="1" applyFill="1" applyBorder="1"/>
    <xf numFmtId="1" fontId="3" fillId="7" borderId="8" xfId="0" applyNumberFormat="1" applyFont="1" applyFill="1" applyBorder="1"/>
    <xf numFmtId="164" fontId="3" fillId="4" borderId="2" xfId="0" applyNumberFormat="1" applyFont="1" applyFill="1" applyBorder="1"/>
    <xf numFmtId="0" fontId="13" fillId="4" borderId="2" xfId="0" applyFont="1" applyFill="1" applyBorder="1"/>
    <xf numFmtId="164" fontId="13" fillId="4" borderId="2" xfId="0" applyNumberFormat="1" applyFont="1" applyFill="1" applyBorder="1"/>
    <xf numFmtId="164" fontId="12" fillId="8" borderId="42" xfId="0" applyNumberFormat="1" applyFont="1" applyFill="1" applyBorder="1"/>
    <xf numFmtId="14" fontId="12" fillId="0" borderId="17" xfId="0" applyNumberFormat="1" applyFont="1" applyBorder="1" applyAlignment="1">
      <alignment horizontal="center" vertical="center" wrapText="1"/>
    </xf>
    <xf numFmtId="14" fontId="12" fillId="0" borderId="43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46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45" xfId="0" applyNumberFormat="1" applyFont="1" applyBorder="1" applyAlignment="1">
      <alignment horizontal="center" vertical="center" wrapText="1"/>
    </xf>
    <xf numFmtId="14" fontId="12" fillId="0" borderId="46" xfId="0" applyNumberFormat="1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/>
    </xf>
    <xf numFmtId="14" fontId="6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9" fillId="6" borderId="18" xfId="0" applyNumberFormat="1" applyFont="1" applyFill="1" applyBorder="1"/>
    <xf numFmtId="1" fontId="9" fillId="0" borderId="18" xfId="0" applyNumberFormat="1" applyFont="1" applyBorder="1"/>
    <xf numFmtId="164" fontId="3" fillId="2" borderId="18" xfId="0" applyNumberFormat="1" applyFont="1" applyFill="1" applyBorder="1"/>
  </cellXfs>
  <cellStyles count="2">
    <cellStyle name="Звичайний" xfId="0" builtinId="0"/>
    <cellStyle name="Звичайний_Аркуш1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" name="Text Box 1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" name="Text Box 2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28" name="Text Box 1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29" name="Text Box 2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9" name="Text Box 1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41" name="Text Box 2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7" name="Text Box 2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1" name="Text Box 1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6" name="Text Box 1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1" name="Text Box 2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5" name="Text Box 2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89" name="Text Box 2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0" name="Text Box 1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1" name="Text Box 1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2" name="Text Box 1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3" name="Text Box 2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4" name="Text Box 1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5" name="Text Box 1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7" name="Text Box 2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5" name="Text Box 2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3" name="Text Box 2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4" name="Text Box 1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5" name="Text Box 1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7" name="Text Box 2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5" name="Text Box 2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6" name="Text Box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4" name="Text Box 1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5" name="Text Box 1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6" name="Text Box 1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47" name="Text Box 1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49" name="Text Box 2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51" name="Text Box 1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54" name="Text Box 1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55" name="Text Box 1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58" name="Text Box 1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59" name="Text Box 1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60" name="Text Box 1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62" name="Text Box 1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64" name="Text Box 1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65" name="Text Box 2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66" name="Text Box 1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67" name="Text Box 1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69" name="Text Box 2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0" name="Text Box 1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1" name="Text Box 1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2" name="Text Box 1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3" name="Text Box 2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4" name="Text Box 1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5" name="Text Box 1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77" name="Text Box 2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>
        <a:xfrm>
          <a:off x="1952625" y="925544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82" name="Text Box 1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83" name="Text Box 1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84" name="Text Box 1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85" name="Text Box 20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86" name="Text Box 1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87" name="Text Box 1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88" name="Text Box 1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89" name="Text Box 2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0" name="Text Box 1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1" name="Text Box 1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2" name="Text Box 1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3" name="Text Box 2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5" name="Text Box 1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98" name="Text Box 1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1" name="Text Box 2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5" name="Text Box 2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6" name="Text Box 1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7" name="Text Box 1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0" name="Text Box 1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1" name="Text Box 1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4" name="Text Box 1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5" name="Text Box 1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6" name="Text Box 1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7" name="Text Box 2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2" name="Text Box 1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3" name="Text Box 1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4" name="Text Box 1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5" name="Text Box 20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0" name="Text Box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1" name="Text Box 1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4" name="Text Box 1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5" name="Text Box 1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6" name="Text Box 1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7" name="Text Box 2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8" name="Text Box 1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39" name="Text Box 1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4" name="Text Box 1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7" name="Text Box 1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49" name="Text Box 2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5" name="Text Box 1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6" name="Text Box 1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7" name="Text Box 2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2" name="Text Box 1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3" name="Text Box 1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4" name="Text Box 1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5" name="Text Box 2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6" name="Text Box 1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7" name="Text Box 1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8" name="Text Box 1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69" name="Text Box 2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4" name="Text Box 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5" name="Text Box 1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8" name="Text Box 1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79" name="Text Box 1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0" name="Text Box 1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1" name="Text Box 2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2" name="Text Box 1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3" name="Text Box 1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6" name="Text Box 1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7" name="Text Box 1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8" name="Text Box 1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89" name="Text Box 20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3" name="Text Box 2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4" name="Text Box 1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5" name="Text Box 1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7" name="Text Box 2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3" name="Text Box 1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5" name="Text Box 2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6" name="Text Box 1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7" name="Text Box 1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09" name="Text Box 2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3" name="Text Box 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6" name="Text Box 1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7" name="Text Box 2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8" name="Text Box 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19" name="Text Box 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1" name="Text Box 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2" name="Text Box 1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3" name="Text Box 1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5" name="Text Box 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3" name="Text Box 2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2" name="Text Box 1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5" name="Text Box 2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6" name="Text Box 1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7" name="Text Box 1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7" name="Text Box 2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8" name="Text Box 1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59" name="Text Box 1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1" name="Text Box 2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2" name="Text Box 1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3" name="Text Box 1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6" name="Text Box 1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7" name="Text Box 1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8" name="Text Box 1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69" name="Text Box 2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6" name="Text Box 1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7" name="Text Box 2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2" name="Text Box 1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3" name="Text Box 1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6" name="Text Box 1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7" name="Text Box 1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8" name="Text Box 1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89" name="Text Box 2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0" name="Text Box 1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1" name="Text Box 1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3" name="Text Box 2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8" name="Text Box 1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399" name="Text Box 1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5" name="Text Box 2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09" name="Text Box 2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0" name="Text Box 1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1" name="Text Box 1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3" name="Text Box 2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7" name="Text Box 2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2" name="Text Box 1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3" name="Text Box 1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0" name="Text Box 1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1" name="Text Box 1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3" name="Text Box 2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4" name="Text Box 1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5" name="Text Box 1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6" name="Text Box 1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7" name="Text Box 2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8" name="Text Box 1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39" name="Text Box 1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2" name="Text Box 1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3" name="Text Box 1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5" name="Text Box 2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6" name="Text Box 1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7" name="Text Box 1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49" name="Text Box 20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0" name="Text Box 1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1" name="Text Box 1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4" name="Text Box 1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5" name="Text Box 1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6" name="Text Box 1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7" name="Text Box 20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2" name="Text Box 1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3" name="Text Box 1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6" name="Text Box 1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7" name="Text Box 1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69" name="Text Box 2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0" name="Text Box 1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1" name="Text Box 1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2" name="Text Box 1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3" name="Text Box 2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4" name="Text Box 1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5" name="Text Box 1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6" name="Text Box 1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7" name="Text Box 20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8" name="Text Box 1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79" name="Text Box 1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0" name="Text Box 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1" name="Text Box 2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2" name="Text Box 1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3" name="Text Box 1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5" name="Text Box 2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6" name="Text Box 1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7" name="Text Box 1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0" name="Text Box 1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1" name="Text Box 1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3" name="Text Box 2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4" name="Text Box 1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5" name="Text Box 1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6" name="Text Box 1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7" name="Text Box 2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2" name="Text Box 1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3" name="Text Box 1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5" name="Text Box 2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6" name="Text Box 1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7" name="Text Box 1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8" name="Text Box 1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09" name="Text Box 2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0" name="Text Box 1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1" name="Text Box 1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3" name="Text Box 2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4" name="Text Box 1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5" name="Text Box 1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8" name="Text Box 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19" name="Text Box 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1" name="Text Box 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2" name="Text Box 1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3" name="Text Box 1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6" name="Text Box 1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7" name="Text Box 1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29" name="Text Box 2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30" name="Text Box 1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31" name="Text Box 1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34" name="Text Box 53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35" name="Text Box 53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36" name="Text Box 53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37" name="Text Box 53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38" name="Text Box 53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39" name="Text Box 53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40" name="Text Box 540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41" name="Text Box 54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42" name="Text Box 54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43" name="Text Box 54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44" name="Text Box 54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45" name="Text Box 54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46" name="Text Box 1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47" name="Text Box 1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48" name="Text Box 1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49" name="Text Box 2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50" name="Text Box 550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51" name="Text Box 55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52" name="Text Box 55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 macro="" textlink="">
      <xdr:nvSpPr>
        <xdr:cNvPr id="553" name="Text Box 55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54" name="Text Box 1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55" name="Text Box 1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56" name="Text Box 1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 macro="" textlink="">
      <xdr:nvSpPr>
        <xdr:cNvPr id="557" name="Text Box 2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>
        <a:xfrm>
          <a:off x="1952625" y="92230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58" name="Text Box 1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59" name="Text Box 1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60" name="Text Box 1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 macro="" textlink="">
      <xdr:nvSpPr>
        <xdr:cNvPr id="561" name="Text Box 2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62" name="Text Box 56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63" name="Text Box 56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64" name="Text Box 56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65" name="Text Box 56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 macro="" textlink="">
      <xdr:nvSpPr>
        <xdr:cNvPr id="566" name="Text Box 56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 macro="" textlink="">
      <xdr:nvSpPr>
        <xdr:cNvPr id="567" name="Text Box 56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 macro="" textlink="">
      <xdr:nvSpPr>
        <xdr:cNvPr id="568" name="Text Box 56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 macro="" textlink="">
      <xdr:nvSpPr>
        <xdr:cNvPr id="569" name="Text Box 56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0" name="Text Box 1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1" name="Text Box 1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2" name="Text Box 1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3" name="Text Box 2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4" name="Text Box 1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5" name="Text Box 1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6" name="Text Box 1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577" name="Text Box 2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78" name="Text Box 57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79" name="Text Box 57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80" name="Text Box 58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81" name="Text Box 58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82" name="Text Box 58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83" name="Text Box 58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84" name="Text Box 58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85" name="Text Box 58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86" name="Text Box 58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87" name="Text Box 58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88" name="Text Box 58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89" name="Text Box 58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0" name="Text Box 590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1" name="Text Box 59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2" name="Text Box 59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3" name="Text Box 59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4" name="Text Box 59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5" name="Text Box 59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6" name="Text Box 59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597" name="Text Box 59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98" name="Text Box 59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599" name="Text Box 59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600" name="Text Box 60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 macro="" textlink="">
      <xdr:nvSpPr>
        <xdr:cNvPr id="601" name="Text Box 60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>
        <a:xfrm>
          <a:off x="1952625" y="10421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602" name="Text Box 60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603" name="Text Box 60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604" name="Text Box 60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605" name="Text Box 60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 macro="" textlink="">
      <xdr:nvSpPr>
        <xdr:cNvPr id="606" name="Text Box 1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>
        <a:xfrm>
          <a:off x="1952625" y="89315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 macro="" textlink="">
      <xdr:nvSpPr>
        <xdr:cNvPr id="607" name="Text Box 1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>
        <a:xfrm>
          <a:off x="1952625" y="89315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 macro="" textlink="">
      <xdr:nvSpPr>
        <xdr:cNvPr id="608" name="Text Box 1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>
        <a:xfrm>
          <a:off x="1952625" y="89315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 macro="" textlink="">
      <xdr:nvSpPr>
        <xdr:cNvPr id="609" name="Text Box 2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>
        <a:xfrm>
          <a:off x="1952625" y="89315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610" name="Text Box 1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611" name="Text Box 1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612" name="Text Box 1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 macro="" textlink="">
      <xdr:nvSpPr>
        <xdr:cNvPr id="613" name="Text Box 2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>
        <a:xfrm>
          <a:off x="1952625" y="88830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22" name="Text Box 1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23" name="Text Box 1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25" name="Text Box 2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26" name="Text Box 1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27" name="Text Box 1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28" name="Text Box 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29" name="Text Box 2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0" name="Text Box 1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2" name="Text Box 1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3" name="Text Box 20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4" name="Text Box 1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5" name="Text Box 1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37" name="Text Box 2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38" name="Text Box 1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39" name="Text Box 1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40" name="Text Box 1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41" name="Text Box 2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2" name="Text Box 1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3" name="Text Box 1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4" name="Text Box 1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5" name="Text Box 2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6" name="Text Box 1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7" name="Text Box 1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8" name="Text Box 1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49" name="Text Box 20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50" name="Text Box 1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51" name="Text Box 1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52" name="Text Box 1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53" name="Text Box 2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54" name="Text Box 1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55" name="Text Box 1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56" name="Text Box 1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57" name="Text Box 2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2" name="Text Box 1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3" name="Text Box 1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6" name="Text Box 1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7" name="Text Box 1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8" name="Text Box 1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69" name="Text Box 2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0" name="Text Box 1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1" name="Text Box 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2" name="Text Box 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3" name="Text Box 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4" name="Text Box 1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5" name="Text Box 1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6" name="Text Box 1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7" name="Text Box 2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8" name="Text Box 1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79" name="Text Box 1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0" name="Text Box 1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1" name="Text Box 2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2" name="Text Box 1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3" name="Text Box 1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4" name="Text Box 1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5" name="Text Box 2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6" name="Text Box 1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7" name="Text Box 18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8" name="Text Box 1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89" name="Text Box 2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0" name="Text Box 1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1" name="Text Box 18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2" name="Text Box 1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3" name="Text Box 2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4" name="Text Box 1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5" name="Text Box 1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6" name="Text Box 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7" name="Text Box 2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2" name="Text Box 1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3" name="Text Box 18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4" name="Text Box 1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5" name="Text Box 2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6" name="Text Box 1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7" name="Text Box 1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8" name="Text Box 1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09" name="Text Box 2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0" name="Text Box 1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1" name="Text Box 1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6" name="Text Box 1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7" name="Text Box 2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8" name="Text Box 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19" name="Text Box 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0" name="Text Box 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1" name="Text Box 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3" name="Text Box 18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5" name="Text Box 2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7" name="Text Box 18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8" name="Text Box 1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29" name="Text Box 2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1" name="Text Box 1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2" name="Text Box 1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3" name="Text Box 2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4" name="Text Box 1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5" name="Text Box 1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6" name="Text Box 1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7" name="Text Box 2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3" name="Text Box 18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4" name="Text Box 1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5" name="Text Box 2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6" name="Text Box 1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7" name="Text Box 1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8" name="Text Box 1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49" name="Text Box 2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0" name="Text Box 1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1" name="Text Box 18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2" name="Text Box 1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3" name="Text Box 2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4" name="Text Box 1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5" name="Text Box 18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6" name="Text Box 1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57" name="Text Box 2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58" name="Text Box 1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59" name="Text Box 1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60" name="Text Box 1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61" name="Text Box 2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62" name="Text Box 1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63" name="Text Box 1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64" name="Text Box 1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65" name="Text Box 2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66" name="Text Box 1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67" name="Text Box 1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68" name="Text Box 1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69" name="Text Box 2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0" name="Text Box 1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1" name="Text Box 1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2" name="Text Box 1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3" name="Text Box 2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4" name="Text Box 1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5" name="Text Box 1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6" name="Text Box 1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77" name="Text Box 2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2" name="Text Box 1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3" name="Text Box 1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4" name="Text Box 1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6" name="Text Box 1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7" name="Text Box 18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8" name="Text Box 1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89" name="Text Box 2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90" name="Text Box 1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91" name="Text Box 1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92" name="Text Box 1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 macro="" textlink="">
      <xdr:nvSpPr>
        <xdr:cNvPr id="793" name="Text Box 2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94" name="Text Box 1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95" name="Text Box 1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96" name="Text Box 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797" name="Text Box 2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798" name="Text Box 1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799" name="Text Box 1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800" name="Text Box 1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801" name="Text Box 2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2" name="Text Box 1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3" name="Text Box 18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4" name="Text Box 1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5" name="Text Box 2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6" name="Text Box 1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7" name="Text Box 18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0" name="Text Box 1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2" name="Text Box 1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3" name="Text Box 2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4" name="Text Box 1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5" name="Text Box 1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6" name="Text Box 1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7" name="Text Box 2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2" name="Text Box 1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3" name="Text Box 1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4" name="Text Box 1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5" name="Text Box 2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6" name="Text Box 1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7" name="Text Box 1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8" name="Text Box 1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29" name="Text Box 2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0" name="Text Box 1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1" name="Text Box 18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2" name="Text Box 1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3" name="Text Box 2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4" name="Text Box 1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5" name="Text Box 1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6" name="Text Box 1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7" name="Text Box 2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8" name="Text Box 1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39" name="Text Box 1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0" name="Text Box 1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1" name="Text Box 2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2" name="Text Box 1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3" name="Text Box 1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4" name="Text Box 1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5" name="Text Box 2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6" name="Text Box 1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7" name="Text Box 1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8" name="Text Box 1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49" name="Text Box 2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0" name="Text Box 1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1" name="Text Box 1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2" name="Text Box 1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3" name="Text Box 2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4" name="Text Box 1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5" name="Text Box 1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6" name="Text Box 1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7" name="Text Box 2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2" name="Text Box 1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4" name="Text Box 1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5" name="Text Box 2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6" name="Text Box 1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7" name="Text Box 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8" name="Text Box 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69" name="Text Box 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0" name="Text Box 1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1" name="Text Box 1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2" name="Text Box 1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3" name="Text Box 2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4" name="Text Box 1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5" name="Text Box 1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6" name="Text Box 1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7" name="Text Box 2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8" name="Text Box 1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79" name="Text Box 1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0" name="Text Box 1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1" name="Text Box 2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2" name="Text Box 1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3" name="Text Box 1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4" name="Text Box 1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5" name="Text Box 2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6" name="Text Box 1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7" name="Text Box 1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8" name="Text Box 1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89" name="Text Box 2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0" name="Text Box 1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1" name="Text Box 1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2" name="Text Box 1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3" name="Text Box 2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4" name="Text Box 1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5" name="Text Box 1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6" name="Text Box 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7" name="Text Box 2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2" name="Text Box 1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3" name="Text Box 1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4" name="Text Box 1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5" name="Text Box 2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6" name="Text Box 1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7" name="Text Box 1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8" name="Text Box 1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09" name="Text Box 2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0" name="Text Box 1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2" name="Text Box 1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3" name="Text Box 2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4" name="Text Box 1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5" name="Text Box 1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6" name="Text Box 1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7" name="Text Box 2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2" name="Text Box 1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3" name="Text Box 1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4" name="Text Box 1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5" name="Text Box 2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6" name="Text Box 1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7" name="Text Box 1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8" name="Text Box 1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29" name="Text Box 2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0" name="Text Box 1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1" name="Text Box 1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2" name="Text Box 1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3" name="Text Box 2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4" name="Text Box 1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5" name="Text Box 1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6" name="Text Box 1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7" name="Text Box 2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2" name="Text Box 1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3" name="Text Box 1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4" name="Text Box 1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5" name="Text Box 2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6" name="Text Box 1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7" name="Text Box 1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8" name="Text Box 1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949" name="Text Box 2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0" name="Text Box 1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1" name="Text Box 1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2" name="Text Box 1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3" name="Text Box 2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4" name="Text Box 1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5" name="Text Box 18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6" name="Text Box 1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7" name="Text Box 2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8" name="Text Box 1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59" name="Text Box 1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0" name="Text Box 1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1" name="Text Box 2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2" name="Text Box 1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3" name="Text Box 1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4" name="Text Box 1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5" name="Text Box 2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6" name="Text Box 1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7" name="Text Box 1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69" name="Text Box 2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0" name="Text Box 1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1" name="Text Box 1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4" name="Text Box 1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5" name="Text Box 1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6" name="Text Box 1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7" name="Text Box 2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2" name="Text Box 1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3" name="Text Box 18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4" name="Text Box 1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5" name="Text Box 2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6" name="Text Box 1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7" name="Text Box 18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8" name="Text Box 1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89" name="Text Box 2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0" name="Text Box 1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2" name="Text Box 1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3" name="Text Box 2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4" name="Text Box 1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5" name="Text Box 1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6" name="Text Box 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7" name="Text Box 2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8" name="Text Box 1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999" name="Text Box 1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0" name="Text Box 1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2" name="Text Box 1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3" name="Text Box 1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4" name="Text Box 1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5" name="Text Box 2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6" name="Text Box 1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7" name="Text Box 1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8" name="Text Box 1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09" name="Text Box 2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0" name="Text Box 1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1" name="Text Box 18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2" name="Text Box 1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3" name="Text Box 2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4" name="Text Box 1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5" name="Text Box 18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6" name="Text Box 1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7" name="Text Box 2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2" name="Text Box 1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3" name="Text Box 1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4" name="Text Box 1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5" name="Text Box 2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6" name="Text Box 1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7" name="Text Box 1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8" name="Text Box 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29" name="Text Box 2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0" name="Text Box 1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1" name="Text Box 1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4" name="Text Box 1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5" name="Text Box 1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6" name="Text Box 1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7" name="Text Box 2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8" name="Text Box 1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39" name="Text Box 1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0" name="Text Box 1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1" name="Text Box 2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2" name="Text Box 1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3" name="Text Box 1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4" name="Text Box 1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5" name="Text Box 2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6" name="Text Box 1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7" name="Text Box 1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8" name="Text Box 1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49" name="Text Box 2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0" name="Text Box 1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1" name="Text Box 1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2" name="Text Box 1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3" name="Text Box 2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4" name="Text Box 17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5" name="Text Box 1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6" name="Text Box 1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7" name="Text Box 2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2" name="Text Box 1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4" name="Text Box 1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5" name="Text Box 2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6" name="Text Box 1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7" name="Text Box 1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8" name="Text Box 1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69" name="Text Box 2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4" name="Text Box 1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5" name="Text Box 18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6" name="Text Box 1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7" name="Text Box 2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8" name="Text Box 1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79" name="Text Box 1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0" name="Text Box 1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1" name="Text Box 2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2" name="Text Box 1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3" name="Text Box 18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4" name="Text Box 1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5" name="Text Box 2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0" name="Text Box 1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1" name="Text Box 18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2" name="Text Box 1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3" name="Text Box 2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4" name="Text Box 1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5" name="Text Box 18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2" name="Text Box 1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3" name="Text Box 18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4" name="Text Box 1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5" name="Text Box 2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6" name="Text Box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7" name="Text Box 18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8" name="Text Box 1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09" name="Text Box 2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0" name="Text Box 1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1" name="Text Box 1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4" name="Text Box 1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5" name="Text Box 1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6" name="Text Box 1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 macro="" textlink="">
      <xdr:nvSpPr>
        <xdr:cNvPr id="1117" name="Text Box 2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22" name="Text Box 1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23" name="Text Box 18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24" name="Text Box 1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25" name="Text Box 2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26" name="Text Box 17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27" name="Text Box 18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28" name="Text Box 1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29" name="Text Box 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30" name="Text Box 1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31" name="Text Box 1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32" name="Text Box 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33" name="Text Box 2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43" name="Text Box 1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46" name="Text Box 114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47" name="Text Box 1148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48" name="Text Box 114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49" name="Text Box 115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0" name="Text Box 115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1" name="Text Box 115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2" name="Text Box 115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3" name="Text Box 115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4" name="Text Box 115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5" name="Text Box 115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6" name="Text Box 115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57" name="Text Box 115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58" name="Text Box 1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59" name="Text Box 1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61" name="Text Box 2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62" name="Text Box 116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63" name="Text Box 116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64" name="Text Box 116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 macro="" textlink="">
      <xdr:nvSpPr>
        <xdr:cNvPr id="1165" name="Text Box 116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66" name="Text Box 1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67" name="Text Box 18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70" name="Text Box 1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71" name="Text Box 1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72" name="Text Box 1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173" name="Text Box 2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74" name="Text Box 117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75" name="Text Box 117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76" name="Text Box 117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77" name="Text Box 117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178" name="Text Box 117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179" name="Text Box 11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180" name="Text Box 118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181" name="Text Box 118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182" name="Text Box 1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186" name="Text Box 1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187" name="Text Box 1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188" name="Text Box 1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189" name="Text Box 2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190" name="Text Box 119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191" name="Text Box 119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192" name="Text Box 119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193" name="Text Box 119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94" name="Text Box 119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95" name="Text Box 119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96" name="Text Box 119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197" name="Text Box 119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198" name="Text Box 119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199" name="Text Box 120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200" name="Text Box 120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201" name="Text Box 120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2" name="Text Box 120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3" name="Text Box 120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4" name="Text Box 120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5" name="Text Box 120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6" name="Text Box 120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7" name="Text Box 120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8" name="Text Box 120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09" name="Text Box 121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210" name="Text Box 121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211" name="Text Box 121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212" name="Text Box 121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213" name="Text Box 121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14" name="Text Box 121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15" name="Text Box 121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16" name="Text Box 121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217" name="Text Box 1218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222" name="Text Box 1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223" name="Text Box 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224" name="Text Box 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225" name="Text Box 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26" name="Text Box 1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27" name="Text Box 1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29" name="Text Box 1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0" name="Text Box 1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1" name="Text Box 18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2" name="Text Box 1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3" name="Text Box 2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4" name="Text Box 1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5" name="Text Box 18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6" name="Text Box 1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37" name="Text Box 2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38" name="Text Box 1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39" name="Text Box 1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0" name="Text Box 1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1" name="Text Box 2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2" name="Text Box 1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3" name="Text Box 1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4" name="Text Box 1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5" name="Text Box 2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6" name="Text Box 1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7" name="Text Box 1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8" name="Text Box 1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49" name="Text Box 2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50" name="Text Box 1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51" name="Text Box 1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52" name="Text Box 1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54" name="Text Box 1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55" name="Text Box 18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56" name="Text Box 1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57" name="Text Box 2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62" name="Text Box 1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63" name="Text Box 18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64" name="Text Box 1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65" name="Text Box 2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66" name="Text Box 1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67" name="Text Box 18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68" name="Text Box 1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69" name="Text Box 2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70" name="Text Box 1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71" name="Text Box 18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72" name="Text Box 1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273" name="Text Box 2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74" name="Text Box 1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75" name="Text Box 18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76" name="Text Box 1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77" name="Text Box 2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78" name="Text Box 1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0" name="Text Box 1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1" name="Text Box 2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2" name="Text Box 1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3" name="Text Box 1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4" name="Text Box 1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5" name="Text Box 2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6" name="Text Box 1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7" name="Text Box 1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8" name="Text Box 1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89" name="Text Box 2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0" name="Text Box 1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1" name="Text Box 1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2" name="Text Box 1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3" name="Text Box 2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4" name="Text Box 1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5" name="Text Box 1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6" name="Text Box 1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7" name="Text Box 2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2" name="Text Box 1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3" name="Text Box 18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4" name="Text Box 1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5" name="Text Box 2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6" name="Text Box 1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7" name="Text Box 1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8" name="Text Box 1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09" name="Text Box 2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0" name="Text Box 1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1" name="Text Box 1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2" name="Text Box 1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3" name="Text Box 2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4" name="Text Box 1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5" name="Text Box 18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6" name="Text Box 1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7" name="Text Box 2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8" name="Text Box 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19" name="Text Box 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0" name="Text Box 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1" name="Text Box 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2" name="Text Box 1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3" name="Text Box 18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4" name="Text Box 1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5" name="Text Box 2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6" name="Text Box 1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7" name="Text Box 18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8" name="Text Box 1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29" name="Text Box 2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0" name="Text Box 1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1" name="Text Box 1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2" name="Text Box 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3" name="Text Box 2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4" name="Text Box 1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5" name="Text Box 1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6" name="Text Box 1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7" name="Text Box 2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2" name="Text Box 1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3" name="Text Box 1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4" name="Text Box 1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5" name="Text Box 2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6" name="Text Box 1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7" name="Text Box 1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8" name="Text Box 1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49" name="Text Box 2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0" name="Text Box 1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2" name="Text Box 1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3" name="Text Box 2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4" name="Text Box 17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5" name="Text Box 1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6" name="Text Box 1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7" name="Text Box 2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8" name="Text Box 1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59" name="Text Box 1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60" name="Text Box 1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2" name="Text Box 1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3" name="Text Box 18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4" name="Text Box 1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5" name="Text Box 2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6" name="Text Box 1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7" name="Text Box 1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8" name="Text Box 1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69" name="Text Box 2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0" name="Text Box 1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1" name="Text Box 18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2" name="Text Box 1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3" name="Text Box 2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4" name="Text Box 1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5" name="Text Box 18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6" name="Text Box 1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77" name="Text Box 2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2" name="Text Box 1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3" name="Text Box 1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4" name="Text Box 1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5" name="Text Box 2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90" name="Text Box 1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91" name="Text Box 18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92" name="Text Box 1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393" name="Text Box 2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94" name="Text Box 1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95" name="Text Box 1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96" name="Text Box 1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97" name="Text Box 2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98" name="Text Box 1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399" name="Text Box 1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00" name="Text Box 1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01" name="Text Box 2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402" name="Text Box 17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403" name="Text Box 18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404" name="Text Box 1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 macro="" textlink="">
      <xdr:nvSpPr>
        <xdr:cNvPr id="1405" name="Text Box 2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1952625" y="148580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06" name="Text Box 1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07" name="Text Box 18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08" name="Text Box 1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09" name="Text Box 2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0" name="Text Box 1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1" name="Text Box 1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2" name="Text Box 1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3" name="Text Box 2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4" name="Text Box 1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5" name="Text Box 18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6" name="Text Box 1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7" name="Text Box 2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2" name="Text Box 1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3" name="Text Box 1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4" name="Text Box 1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5" name="Text Box 2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6" name="Text Box 1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7" name="Text Box 1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8" name="Text Box 1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29" name="Text Box 2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0" name="Text Box 1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1" name="Text Box 18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2" name="Text Box 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4" name="Text Box 17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5" name="Text Box 18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6" name="Text Box 1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7" name="Text Box 2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8" name="Text Box 1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39" name="Text Box 1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0" name="Text Box 1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1" name="Text Box 2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2" name="Text Box 1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3" name="Text Box 18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4" name="Text Box 1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5" name="Text Box 2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6" name="Text Box 1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7" name="Text Box 18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8" name="Text Box 1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0" name="Text Box 1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1" name="Text Box 18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2" name="Text Box 1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3" name="Text Box 2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4" name="Text Box 17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5" name="Text Box 18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6" name="Text Box 1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7" name="Text Box 2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2" name="Text Box 17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3" name="Text Box 1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6" name="Text Box 1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7" name="Text Box 18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8" name="Text Box 1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0" name="Text Box 1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1" name="Text Box 18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2" name="Text Box 1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3" name="Text Box 2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4" name="Text Box 1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5" name="Text Box 18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6" name="Text Box 1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7" name="Text Box 2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8" name="Text Box 1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79" name="Text Box 1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0" name="Text Box 1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1" name="Text Box 2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2" name="Text Box 1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3" name="Text Box 1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4" name="Text Box 1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5" name="Text Box 2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6" name="Text Box 1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7" name="Text Box 18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8" name="Text Box 1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89" name="Text Box 2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0" name="Text Box 1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1" name="Text Box 1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2" name="Text Box 1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3" name="Text Box 2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4" name="Text Box 1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5" name="Text Box 1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6" name="Text Box 1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7" name="Text Box 2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2" name="Text Box 1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3" name="Text Box 18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4" name="Text Box 1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5" name="Text Box 2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6" name="Text Box 1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7" name="Text Box 18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8" name="Text Box 1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09" name="Text Box 2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0" name="Text Box 1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1" name="Text Box 18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2" name="Text Box 1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3" name="Text Box 2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4" name="Text Box 1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5" name="Text Box 1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6" name="Text Box 1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7" name="Text Box 2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8" name="Text Box 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19" name="Text Box 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0" name="Text Box 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1" name="Text Box 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2" name="Text Box 17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3" name="Text Box 18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6" name="Text Box 1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7" name="Text Box 1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8" name="Text Box 1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29" name="Text Box 2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0" name="Text Box 1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1" name="Text Box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2" name="Text Box 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3" name="Text Box 2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4" name="Text Box 1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5" name="Text Box 1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2" name="Text Box 1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3" name="Text Box 1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4" name="Text Box 1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5" name="Text Box 2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6" name="Text Box 1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7" name="Text Box 18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8" name="Text Box 1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49" name="Text Box 2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0" name="Text Box 1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1" name="Text Box 18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4" name="Text Box 1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5" name="Text Box 18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6" name="Text Box 1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7" name="Text Box 2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8" name="Text Box 1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59" name="Text Box 1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60" name="Text Box 1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561" name="Text Box 2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2" name="Text Box 1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3" name="Text Box 18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4" name="Text Box 1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5" name="Text Box 2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6" name="Text Box 17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8" name="Text Box 1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69" name="Text Box 2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0" name="Text Box 1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1" name="Text Box 1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2" name="Text Box 1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3" name="Text Box 2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4" name="Text Box 1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5" name="Text Box 18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6" name="Text Box 1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7" name="Text Box 2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2" name="Text Box 17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3" name="Text Box 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4" name="Text Box 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5" name="Text Box 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6" name="Text Box 1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7" name="Text Box 18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8" name="Text Box 1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89" name="Text Box 2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0" name="Text Box 1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1" name="Text Box 18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2" name="Text Box 1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3" name="Text Box 2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4" name="Text Box 17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5" name="Text Box 18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8" name="Text Box 1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599" name="Text Box 1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1" name="Text Box 2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2" name="Text Box 17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4" name="Text Box 1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5" name="Text Box 2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6" name="Text Box 17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7" name="Text Box 18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8" name="Text Box 1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09" name="Text Box 2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0" name="Text Box 1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1" name="Text Box 1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2" name="Text Box 1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3" name="Text Box 2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4" name="Text Box 1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5" name="Text Box 18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6" name="Text Box 1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7" name="Text Box 2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2" name="Text Box 1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3" name="Text Box 18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4" name="Text Box 1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5" name="Text Box 2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6" name="Text Box 1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7" name="Text Box 18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8" name="Text Box 1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29" name="Text Box 2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0" name="Text Box 1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1" name="Text Box 1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2" name="Text Box 1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3" name="Text Box 2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4" name="Text Box 1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5" name="Text Box 18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6" name="Text Box 1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7" name="Text Box 2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8" name="Text Box 1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0" name="Text Box 1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1" name="Text Box 2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2" name="Text Box 1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3" name="Text Box 1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5" name="Text Box 2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0" name="Text Box 1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1" name="Text Box 1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4" name="Text Box 1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5" name="Text Box 18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6" name="Text Box 1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7" name="Text Box 2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2" name="Text Box 17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3" name="Text Box 18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4" name="Text Box 1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5" name="Text Box 2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6" name="Text Box 1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7" name="Text Box 1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8" name="Text Box 1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69" name="Text Box 2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0" name="Text Box 1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1" name="Text Box 1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2" name="Text Box 1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3" name="Text Box 2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4" name="Text Box 1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6" name="Text Box 1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7" name="Text Box 2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8" name="Text Box 1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79" name="Text Box 1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1" name="Text Box 2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2" name="Text Box 1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3" name="Text Box 18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4" name="Text Box 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5" name="Text Box 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6" name="Text Box 1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7" name="Text Box 18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8" name="Text Box 1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89" name="Text Box 2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0" name="Text Box 1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1" name="Text Box 1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2" name="Text Box 1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3" name="Text Box 2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4" name="Text Box 17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5" name="Text Box 18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6" name="Text Box 1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7" name="Text Box 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2" name="Text Box 1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3" name="Text Box 18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5" name="Text Box 2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6" name="Text Box 1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7" name="Text Box 1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8" name="Text Box 1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09" name="Text Box 2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0" name="Text Box 1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1" name="Text Box 1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2" name="Text Box 1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3" name="Text Box 2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4" name="Text Box 1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5" name="Text Box 1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6" name="Text Box 1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7" name="Text Box 2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8" name="Text Box 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19" name="Text Box 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0" name="Text Box 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2" name="Text Box 1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3" name="Text Box 1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4" name="Text Box 1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5" name="Text Box 2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6" name="Text Box 1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7" name="Text Box 18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8" name="Text Box 1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29" name="Text Box 2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0" name="Text Box 1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1" name="Text Box 1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2" name="Text Box 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3" name="Text Box 2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4" name="Text Box 1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5" name="Text Box 18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6" name="Text Box 1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7" name="Text Box 2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2" name="Text Box 1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3" name="Text Box 1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4" name="Text Box 1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5" name="Text Box 2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6" name="Text Box 1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7" name="Text Box 1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8" name="Text Box 1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49" name="Text Box 2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50" name="Text Box 1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51" name="Text Box 18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52" name="Text Box 1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53" name="Text Box 2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54" name="Text Box 17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55" name="Text Box 18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56" name="Text Box 1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57" name="Text Box 2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58" name="Text Box 176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59" name="Text Box 176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0" name="Text Box 176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1" name="Text Box 176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2" name="Text Box 176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3" name="Text Box 176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4" name="Text Box 176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5" name="Text Box 1767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6" name="Text Box 1768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7" name="Text Box 176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8" name="Text Box 177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69" name="Text Box 177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70" name="Text Box 1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71" name="Text Box 1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72" name="Text Box 1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73" name="Text Box 2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74" name="Text Box 1776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75" name="Text Box 1777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76" name="Text Box 1778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 macro="" textlink="">
      <xdr:nvSpPr>
        <xdr:cNvPr id="1777" name="Text Box 177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>
        <a:xfrm>
          <a:off x="1952625" y="147932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82" name="Text Box 17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83" name="Text Box 18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84" name="Text Box 1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 macro="" textlink="">
      <xdr:nvSpPr>
        <xdr:cNvPr id="1785" name="Text Box 2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786" name="Text Box 1788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787" name="Text Box 178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788" name="Text Box 179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789" name="Text Box 179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790" name="Text Box 179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791" name="Text Box 179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792" name="Text Box 179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 macro="" textlink="">
      <xdr:nvSpPr>
        <xdr:cNvPr id="1793" name="Text Box 1795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794" name="Text Box 17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795" name="Text Box 18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796" name="Text Box 1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 macro="" textlink="">
      <xdr:nvSpPr>
        <xdr:cNvPr id="1797" name="Text Box 2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798" name="Text Box 1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799" name="Text Box 1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800" name="Text Box 1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 macro="" textlink="">
      <xdr:nvSpPr>
        <xdr:cNvPr id="1801" name="Text Box 2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02" name="Text Box 180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03" name="Text Box 180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04" name="Text Box 180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05" name="Text Box 180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06" name="Text Box 180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07" name="Text Box 180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08" name="Text Box 181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09" name="Text Box 181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10" name="Text Box 181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11" name="Text Box 181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12" name="Text Box 181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13" name="Text Box 181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14" name="Text Box 1816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15" name="Text Box 1817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16" name="Text Box 181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17" name="Text Box 181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18" name="Text Box 182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19" name="Text Box 182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20" name="Text Box 182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21" name="Text Box 182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22" name="Text Box 182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23" name="Text Box 182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24" name="Text Box 1826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 macro="" textlink="">
      <xdr:nvSpPr>
        <xdr:cNvPr id="1825" name="Text Box 1827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>
        <a:xfrm>
          <a:off x="1952625" y="41386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26" name="Text Box 1828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27" name="Text Box 182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28" name="Text Box 183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 macro="" textlink="">
      <xdr:nvSpPr>
        <xdr:cNvPr id="1829" name="Text Box 183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>
        <a:xfrm>
          <a:off x="1952625" y="7700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830" name="Text Box 1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831" name="Text Box 18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>
        <a:xfrm>
          <a:off x="1952625" y="1207293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834" name="Text Box 1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835" name="Text Box 18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836" name="Text Box 1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 macro="" textlink="">
      <xdr:nvSpPr>
        <xdr:cNvPr id="1837" name="Text Box 2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>
        <a:xfrm>
          <a:off x="1952625" y="1202436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 macro="" textlink="">
      <xdr:nvSpPr>
        <xdr:cNvPr id="1838" name="Text Box 1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>
        <a:xfrm>
          <a:off x="1952625" y="121377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 macro="" textlink="">
      <xdr:nvSpPr>
        <xdr:cNvPr id="1839" name="Text Box 1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>
        <a:xfrm>
          <a:off x="1952625" y="121377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 macro="" textlink="">
      <xdr:nvSpPr>
        <xdr:cNvPr id="1840" name="Text Box 1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>
        <a:xfrm>
          <a:off x="1952625" y="121377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 macro="" textlink="">
      <xdr:nvSpPr>
        <xdr:cNvPr id="1841" name="Text Box 2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>
        <a:xfrm>
          <a:off x="1952625" y="121377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842" name="Text Box 1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843" name="Text Box 18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844" name="Text Box 1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 macro="" textlink="">
      <xdr:nvSpPr>
        <xdr:cNvPr id="1845" name="Text Box 2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>
        <a:xfrm>
          <a:off x="1952625" y="123805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 macro="" textlink="">
      <xdr:nvSpPr>
        <xdr:cNvPr id="1846" name="Text Box 1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>
        <a:xfrm>
          <a:off x="1952625" y="1270444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 macro="" textlink="">
      <xdr:nvSpPr>
        <xdr:cNvPr id="1847" name="Text Box 18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>
        <a:xfrm>
          <a:off x="1952625" y="1270444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 macro="" textlink="">
      <xdr:nvSpPr>
        <xdr:cNvPr id="1848" name="Text Box 1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>
        <a:xfrm>
          <a:off x="1952625" y="1270444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 macro="" textlink="">
      <xdr:nvSpPr>
        <xdr:cNvPr id="1849" name="Text Box 2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>
        <a:xfrm>
          <a:off x="1952625" y="1270444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 macro="" textlink="">
      <xdr:nvSpPr>
        <xdr:cNvPr id="1850" name="Text Box 1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>
        <a:xfrm>
          <a:off x="1952625" y="1275302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 macro="" textlink="">
      <xdr:nvSpPr>
        <xdr:cNvPr id="1851" name="Text Box 1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>
        <a:xfrm>
          <a:off x="1952625" y="1275302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 macro="" textlink="">
      <xdr:nvSpPr>
        <xdr:cNvPr id="1852" name="Text Box 1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>
        <a:xfrm>
          <a:off x="1952625" y="1275302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 macro="" textlink="">
      <xdr:nvSpPr>
        <xdr:cNvPr id="1853" name="Text Box 2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>
        <a:xfrm>
          <a:off x="1952625" y="1275302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>
        <a:xfrm>
          <a:off x="1952625" y="128177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>
        <a:xfrm>
          <a:off x="1952625" y="128177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>
        <a:xfrm>
          <a:off x="1952625" y="128177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>
        <a:xfrm>
          <a:off x="1952625" y="1281779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22"/>
  <sheetViews>
    <sheetView tabSelected="1" workbookViewId="0">
      <pane xSplit="2" ySplit="3" topLeftCell="AF4" activePane="bottomRight" state="frozen"/>
      <selection pane="topRight"/>
      <selection pane="bottomLeft"/>
      <selection pane="bottomRight" activeCell="BH16" sqref="BH16"/>
    </sheetView>
  </sheetViews>
  <sheetFormatPr defaultColWidth="9" defaultRowHeight="12.75" x14ac:dyDescent="0.2"/>
  <cols>
    <col min="1" max="1" width="4.140625" style="115" customWidth="1"/>
    <col min="2" max="2" width="25.140625" style="115" customWidth="1"/>
    <col min="3" max="3" width="7.140625" style="115" customWidth="1"/>
    <col min="4" max="4" width="6.28515625" style="115" customWidth="1"/>
    <col min="5" max="5" width="5.28515625" style="115" customWidth="1"/>
    <col min="6" max="6" width="6.140625" style="115" customWidth="1"/>
    <col min="7" max="8" width="7.28515625" style="115" customWidth="1"/>
    <col min="9" max="9" width="6.5703125" style="115" customWidth="1"/>
    <col min="10" max="10" width="7.140625" style="115" customWidth="1"/>
    <col min="11" max="13" width="6.42578125" style="115" customWidth="1"/>
    <col min="14" max="14" width="7.42578125" style="115" customWidth="1"/>
    <col min="15" max="15" width="6.5703125" style="115" customWidth="1"/>
    <col min="16" max="16" width="8.28515625" style="115" customWidth="1"/>
    <col min="17" max="17" width="8.85546875" style="115" customWidth="1"/>
    <col min="18" max="18" width="6.5703125" style="115" customWidth="1"/>
    <col min="19" max="19" width="7.7109375" style="115" customWidth="1"/>
    <col min="20" max="21" width="7.28515625" style="115" customWidth="1"/>
    <col min="22" max="22" width="7.140625" style="115" customWidth="1"/>
    <col min="23" max="23" width="6" style="115" customWidth="1"/>
    <col min="24" max="24" width="7.42578125" style="115" customWidth="1"/>
    <col min="25" max="25" width="8.140625" style="115" customWidth="1"/>
    <col min="26" max="26" width="6.42578125" style="115" customWidth="1"/>
    <col min="27" max="27" width="7.28515625" style="115" customWidth="1"/>
    <col min="28" max="29" width="6.7109375" style="115" customWidth="1"/>
    <col min="30" max="30" width="9" style="115" customWidth="1"/>
    <col min="31" max="32" width="7.42578125" style="115" customWidth="1"/>
    <col min="33" max="33" width="7.140625" style="115" customWidth="1"/>
    <col min="34" max="35" width="5.85546875" style="115" customWidth="1"/>
    <col min="36" max="36" width="7" style="115" customWidth="1"/>
    <col min="37" max="37" width="7.28515625" style="115" customWidth="1"/>
    <col min="38" max="38" width="7" style="115" customWidth="1"/>
    <col min="39" max="39" width="7.140625" style="115" customWidth="1"/>
    <col min="40" max="40" width="7.42578125" style="115" customWidth="1"/>
    <col min="41" max="41" width="5.85546875" style="115" customWidth="1"/>
    <col min="42" max="42" width="7.7109375" style="115" customWidth="1"/>
    <col min="43" max="43" width="8.140625" style="115" customWidth="1"/>
    <col min="44" max="44" width="7.5703125" style="115" customWidth="1"/>
    <col min="45" max="45" width="7.140625" style="115" customWidth="1"/>
    <col min="46" max="46" width="5.85546875" style="115" customWidth="1"/>
    <col min="47" max="47" width="9" style="115" customWidth="1"/>
    <col min="48" max="49" width="5.85546875" style="115" customWidth="1"/>
    <col min="50" max="59" width="8" style="115" customWidth="1"/>
    <col min="60" max="60" width="10.5703125" style="115" customWidth="1"/>
    <col min="61" max="61" width="9.7109375" style="115" customWidth="1"/>
    <col min="62" max="62" width="6.42578125" style="115" customWidth="1"/>
    <col min="63" max="295" width="9.140625" style="115"/>
    <col min="296" max="296" width="4.140625" style="115" customWidth="1"/>
    <col min="297" max="297" width="25.140625" style="115" customWidth="1"/>
    <col min="298" max="298" width="9.42578125" style="115" customWidth="1"/>
    <col min="299" max="299" width="8.28515625" style="115" customWidth="1"/>
    <col min="300" max="300" width="7" style="115" customWidth="1"/>
    <col min="301" max="305" width="9.140625" style="115"/>
    <col min="306" max="306" width="9.7109375" style="115" customWidth="1"/>
    <col min="307" max="551" width="9.140625" style="115"/>
    <col min="552" max="552" width="4.140625" style="115" customWidth="1"/>
    <col min="553" max="553" width="25.140625" style="115" customWidth="1"/>
    <col min="554" max="554" width="9.42578125" style="115" customWidth="1"/>
    <col min="555" max="555" width="8.28515625" style="115" customWidth="1"/>
    <col min="556" max="556" width="7" style="115" customWidth="1"/>
    <col min="557" max="561" width="9.140625" style="115"/>
    <col min="562" max="562" width="9.7109375" style="115" customWidth="1"/>
    <col min="563" max="807" width="9.140625" style="115"/>
    <col min="808" max="808" width="4.140625" style="115" customWidth="1"/>
    <col min="809" max="809" width="25.140625" style="115" customWidth="1"/>
    <col min="810" max="810" width="9.42578125" style="115" customWidth="1"/>
    <col min="811" max="811" width="8.28515625" style="115" customWidth="1"/>
    <col min="812" max="812" width="7" style="115" customWidth="1"/>
    <col min="813" max="817" width="9.140625" style="115"/>
    <col min="818" max="818" width="9.7109375" style="115" customWidth="1"/>
    <col min="819" max="1063" width="9.140625" style="115"/>
    <col min="1064" max="1064" width="4.140625" style="115" customWidth="1"/>
    <col min="1065" max="1065" width="25.140625" style="115" customWidth="1"/>
    <col min="1066" max="1066" width="9.42578125" style="115" customWidth="1"/>
    <col min="1067" max="1067" width="8.28515625" style="115" customWidth="1"/>
    <col min="1068" max="1068" width="7" style="115" customWidth="1"/>
    <col min="1069" max="1073" width="9.140625" style="115"/>
    <col min="1074" max="1074" width="9.7109375" style="115" customWidth="1"/>
    <col min="1075" max="1319" width="9.140625" style="115"/>
    <col min="1320" max="1320" width="4.140625" style="115" customWidth="1"/>
    <col min="1321" max="1321" width="25.140625" style="115" customWidth="1"/>
    <col min="1322" max="1322" width="9.42578125" style="115" customWidth="1"/>
    <col min="1323" max="1323" width="8.28515625" style="115" customWidth="1"/>
    <col min="1324" max="1324" width="7" style="115" customWidth="1"/>
    <col min="1325" max="1329" width="9.140625" style="115"/>
    <col min="1330" max="1330" width="9.7109375" style="115" customWidth="1"/>
    <col min="1331" max="1575" width="9.140625" style="115"/>
    <col min="1576" max="1576" width="4.140625" style="115" customWidth="1"/>
    <col min="1577" max="1577" width="25.140625" style="115" customWidth="1"/>
    <col min="1578" max="1578" width="9.42578125" style="115" customWidth="1"/>
    <col min="1579" max="1579" width="8.28515625" style="115" customWidth="1"/>
    <col min="1580" max="1580" width="7" style="115" customWidth="1"/>
    <col min="1581" max="1585" width="9.140625" style="115"/>
    <col min="1586" max="1586" width="9.7109375" style="115" customWidth="1"/>
    <col min="1587" max="1831" width="9.140625" style="115"/>
    <col min="1832" max="1832" width="4.140625" style="115" customWidth="1"/>
    <col min="1833" max="1833" width="25.140625" style="115" customWidth="1"/>
    <col min="1834" max="1834" width="9.42578125" style="115" customWidth="1"/>
    <col min="1835" max="1835" width="8.28515625" style="115" customWidth="1"/>
    <col min="1836" max="1836" width="7" style="115" customWidth="1"/>
    <col min="1837" max="1841" width="9.140625" style="115"/>
    <col min="1842" max="1842" width="9.7109375" style="115" customWidth="1"/>
    <col min="1843" max="2087" width="9.140625" style="115"/>
    <col min="2088" max="2088" width="4.140625" style="115" customWidth="1"/>
    <col min="2089" max="2089" width="25.140625" style="115" customWidth="1"/>
    <col min="2090" max="2090" width="9.42578125" style="115" customWidth="1"/>
    <col min="2091" max="2091" width="8.28515625" style="115" customWidth="1"/>
    <col min="2092" max="2092" width="7" style="115" customWidth="1"/>
    <col min="2093" max="2097" width="9.140625" style="115"/>
    <col min="2098" max="2098" width="9.7109375" style="115" customWidth="1"/>
    <col min="2099" max="2343" width="9.140625" style="115"/>
    <col min="2344" max="2344" width="4.140625" style="115" customWidth="1"/>
    <col min="2345" max="2345" width="25.140625" style="115" customWidth="1"/>
    <col min="2346" max="2346" width="9.42578125" style="115" customWidth="1"/>
    <col min="2347" max="2347" width="8.28515625" style="115" customWidth="1"/>
    <col min="2348" max="2348" width="7" style="115" customWidth="1"/>
    <col min="2349" max="2353" width="9.140625" style="115"/>
    <col min="2354" max="2354" width="9.7109375" style="115" customWidth="1"/>
    <col min="2355" max="2599" width="9.140625" style="115"/>
    <col min="2600" max="2600" width="4.140625" style="115" customWidth="1"/>
    <col min="2601" max="2601" width="25.140625" style="115" customWidth="1"/>
    <col min="2602" max="2602" width="9.42578125" style="115" customWidth="1"/>
    <col min="2603" max="2603" width="8.28515625" style="115" customWidth="1"/>
    <col min="2604" max="2604" width="7" style="115" customWidth="1"/>
    <col min="2605" max="2609" width="9.140625" style="115"/>
    <col min="2610" max="2610" width="9.7109375" style="115" customWidth="1"/>
    <col min="2611" max="2855" width="9.140625" style="115"/>
    <col min="2856" max="2856" width="4.140625" style="115" customWidth="1"/>
    <col min="2857" max="2857" width="25.140625" style="115" customWidth="1"/>
    <col min="2858" max="2858" width="9.42578125" style="115" customWidth="1"/>
    <col min="2859" max="2859" width="8.28515625" style="115" customWidth="1"/>
    <col min="2860" max="2860" width="7" style="115" customWidth="1"/>
    <col min="2861" max="2865" width="9.140625" style="115"/>
    <col min="2866" max="2866" width="9.7109375" style="115" customWidth="1"/>
    <col min="2867" max="3111" width="9.140625" style="115"/>
    <col min="3112" max="3112" width="4.140625" style="115" customWidth="1"/>
    <col min="3113" max="3113" width="25.140625" style="115" customWidth="1"/>
    <col min="3114" max="3114" width="9.42578125" style="115" customWidth="1"/>
    <col min="3115" max="3115" width="8.28515625" style="115" customWidth="1"/>
    <col min="3116" max="3116" width="7" style="115" customWidth="1"/>
    <col min="3117" max="3121" width="9.140625" style="115"/>
    <col min="3122" max="3122" width="9.7109375" style="115" customWidth="1"/>
    <col min="3123" max="3367" width="9.140625" style="115"/>
    <col min="3368" max="3368" width="4.140625" style="115" customWidth="1"/>
    <col min="3369" max="3369" width="25.140625" style="115" customWidth="1"/>
    <col min="3370" max="3370" width="9.42578125" style="115" customWidth="1"/>
    <col min="3371" max="3371" width="8.28515625" style="115" customWidth="1"/>
    <col min="3372" max="3372" width="7" style="115" customWidth="1"/>
    <col min="3373" max="3377" width="9.140625" style="115"/>
    <col min="3378" max="3378" width="9.7109375" style="115" customWidth="1"/>
    <col min="3379" max="3623" width="9.140625" style="115"/>
    <col min="3624" max="3624" width="4.140625" style="115" customWidth="1"/>
    <col min="3625" max="3625" width="25.140625" style="115" customWidth="1"/>
    <col min="3626" max="3626" width="9.42578125" style="115" customWidth="1"/>
    <col min="3627" max="3627" width="8.28515625" style="115" customWidth="1"/>
    <col min="3628" max="3628" width="7" style="115" customWidth="1"/>
    <col min="3629" max="3633" width="9.140625" style="115"/>
    <col min="3634" max="3634" width="9.7109375" style="115" customWidth="1"/>
    <col min="3635" max="3879" width="9.140625" style="115"/>
    <col min="3880" max="3880" width="4.140625" style="115" customWidth="1"/>
    <col min="3881" max="3881" width="25.140625" style="115" customWidth="1"/>
    <col min="3882" max="3882" width="9.42578125" style="115" customWidth="1"/>
    <col min="3883" max="3883" width="8.28515625" style="115" customWidth="1"/>
    <col min="3884" max="3884" width="7" style="115" customWidth="1"/>
    <col min="3885" max="3889" width="9.140625" style="115"/>
    <col min="3890" max="3890" width="9.7109375" style="115" customWidth="1"/>
    <col min="3891" max="4135" width="9.140625" style="115"/>
    <col min="4136" max="4136" width="4.140625" style="115" customWidth="1"/>
    <col min="4137" max="4137" width="25.140625" style="115" customWidth="1"/>
    <col min="4138" max="4138" width="9.42578125" style="115" customWidth="1"/>
    <col min="4139" max="4139" width="8.28515625" style="115" customWidth="1"/>
    <col min="4140" max="4140" width="7" style="115" customWidth="1"/>
    <col min="4141" max="4145" width="9.140625" style="115"/>
    <col min="4146" max="4146" width="9.7109375" style="115" customWidth="1"/>
    <col min="4147" max="4391" width="9.140625" style="115"/>
    <col min="4392" max="4392" width="4.140625" style="115" customWidth="1"/>
    <col min="4393" max="4393" width="25.140625" style="115" customWidth="1"/>
    <col min="4394" max="4394" width="9.42578125" style="115" customWidth="1"/>
    <col min="4395" max="4395" width="8.28515625" style="115" customWidth="1"/>
    <col min="4396" max="4396" width="7" style="115" customWidth="1"/>
    <col min="4397" max="4401" width="9.140625" style="115"/>
    <col min="4402" max="4402" width="9.7109375" style="115" customWidth="1"/>
    <col min="4403" max="4647" width="9.140625" style="115"/>
    <col min="4648" max="4648" width="4.140625" style="115" customWidth="1"/>
    <col min="4649" max="4649" width="25.140625" style="115" customWidth="1"/>
    <col min="4650" max="4650" width="9.42578125" style="115" customWidth="1"/>
    <col min="4651" max="4651" width="8.28515625" style="115" customWidth="1"/>
    <col min="4652" max="4652" width="7" style="115" customWidth="1"/>
    <col min="4653" max="4657" width="9.140625" style="115"/>
    <col min="4658" max="4658" width="9.7109375" style="115" customWidth="1"/>
    <col min="4659" max="4903" width="9.140625" style="115"/>
    <col min="4904" max="4904" width="4.140625" style="115" customWidth="1"/>
    <col min="4905" max="4905" width="25.140625" style="115" customWidth="1"/>
    <col min="4906" max="4906" width="9.42578125" style="115" customWidth="1"/>
    <col min="4907" max="4907" width="8.28515625" style="115" customWidth="1"/>
    <col min="4908" max="4908" width="7" style="115" customWidth="1"/>
    <col min="4909" max="4913" width="9.140625" style="115"/>
    <col min="4914" max="4914" width="9.7109375" style="115" customWidth="1"/>
    <col min="4915" max="5159" width="9.140625" style="115"/>
    <col min="5160" max="5160" width="4.140625" style="115" customWidth="1"/>
    <col min="5161" max="5161" width="25.140625" style="115" customWidth="1"/>
    <col min="5162" max="5162" width="9.42578125" style="115" customWidth="1"/>
    <col min="5163" max="5163" width="8.28515625" style="115" customWidth="1"/>
    <col min="5164" max="5164" width="7" style="115" customWidth="1"/>
    <col min="5165" max="5169" width="9.140625" style="115"/>
    <col min="5170" max="5170" width="9.7109375" style="115" customWidth="1"/>
    <col min="5171" max="5415" width="9.140625" style="115"/>
    <col min="5416" max="5416" width="4.140625" style="115" customWidth="1"/>
    <col min="5417" max="5417" width="25.140625" style="115" customWidth="1"/>
    <col min="5418" max="5418" width="9.42578125" style="115" customWidth="1"/>
    <col min="5419" max="5419" width="8.28515625" style="115" customWidth="1"/>
    <col min="5420" max="5420" width="7" style="115" customWidth="1"/>
    <col min="5421" max="5425" width="9.140625" style="115"/>
    <col min="5426" max="5426" width="9.7109375" style="115" customWidth="1"/>
    <col min="5427" max="5671" width="9.140625" style="115"/>
    <col min="5672" max="5672" width="4.140625" style="115" customWidth="1"/>
    <col min="5673" max="5673" width="25.140625" style="115" customWidth="1"/>
    <col min="5674" max="5674" width="9.42578125" style="115" customWidth="1"/>
    <col min="5675" max="5675" width="8.28515625" style="115" customWidth="1"/>
    <col min="5676" max="5676" width="7" style="115" customWidth="1"/>
    <col min="5677" max="5681" width="9.140625" style="115"/>
    <col min="5682" max="5682" width="9.7109375" style="115" customWidth="1"/>
    <col min="5683" max="5927" width="9.140625" style="115"/>
    <col min="5928" max="5928" width="4.140625" style="115" customWidth="1"/>
    <col min="5929" max="5929" width="25.140625" style="115" customWidth="1"/>
    <col min="5930" max="5930" width="9.42578125" style="115" customWidth="1"/>
    <col min="5931" max="5931" width="8.28515625" style="115" customWidth="1"/>
    <col min="5932" max="5932" width="7" style="115" customWidth="1"/>
    <col min="5933" max="5937" width="9.140625" style="115"/>
    <col min="5938" max="5938" width="9.7109375" style="115" customWidth="1"/>
    <col min="5939" max="6183" width="9.140625" style="115"/>
    <col min="6184" max="6184" width="4.140625" style="115" customWidth="1"/>
    <col min="6185" max="6185" width="25.140625" style="115" customWidth="1"/>
    <col min="6186" max="6186" width="9.42578125" style="115" customWidth="1"/>
    <col min="6187" max="6187" width="8.28515625" style="115" customWidth="1"/>
    <col min="6188" max="6188" width="7" style="115" customWidth="1"/>
    <col min="6189" max="6193" width="9.140625" style="115"/>
    <col min="6194" max="6194" width="9.7109375" style="115" customWidth="1"/>
    <col min="6195" max="6439" width="9.140625" style="115"/>
    <col min="6440" max="6440" width="4.140625" style="115" customWidth="1"/>
    <col min="6441" max="6441" width="25.140625" style="115" customWidth="1"/>
    <col min="6442" max="6442" width="9.42578125" style="115" customWidth="1"/>
    <col min="6443" max="6443" width="8.28515625" style="115" customWidth="1"/>
    <col min="6444" max="6444" width="7" style="115" customWidth="1"/>
    <col min="6445" max="6449" width="9.140625" style="115"/>
    <col min="6450" max="6450" width="9.7109375" style="115" customWidth="1"/>
    <col min="6451" max="6695" width="9.140625" style="115"/>
    <col min="6696" max="6696" width="4.140625" style="115" customWidth="1"/>
    <col min="6697" max="6697" width="25.140625" style="115" customWidth="1"/>
    <col min="6698" max="6698" width="9.42578125" style="115" customWidth="1"/>
    <col min="6699" max="6699" width="8.28515625" style="115" customWidth="1"/>
    <col min="6700" max="6700" width="7" style="115" customWidth="1"/>
    <col min="6701" max="6705" width="9.140625" style="115"/>
    <col min="6706" max="6706" width="9.7109375" style="115" customWidth="1"/>
    <col min="6707" max="6951" width="9.140625" style="115"/>
    <col min="6952" max="6952" width="4.140625" style="115" customWidth="1"/>
    <col min="6953" max="6953" width="25.140625" style="115" customWidth="1"/>
    <col min="6954" max="6954" width="9.42578125" style="115" customWidth="1"/>
    <col min="6955" max="6955" width="8.28515625" style="115" customWidth="1"/>
    <col min="6956" max="6956" width="7" style="115" customWidth="1"/>
    <col min="6957" max="6961" width="9.140625" style="115"/>
    <col min="6962" max="6962" width="9.7109375" style="115" customWidth="1"/>
    <col min="6963" max="7207" width="9.140625" style="115"/>
    <col min="7208" max="7208" width="4.140625" style="115" customWidth="1"/>
    <col min="7209" max="7209" width="25.140625" style="115" customWidth="1"/>
    <col min="7210" max="7210" width="9.42578125" style="115" customWidth="1"/>
    <col min="7211" max="7211" width="8.28515625" style="115" customWidth="1"/>
    <col min="7212" max="7212" width="7" style="115" customWidth="1"/>
    <col min="7213" max="7217" width="9.140625" style="115"/>
    <col min="7218" max="7218" width="9.7109375" style="115" customWidth="1"/>
    <col min="7219" max="7463" width="9.140625" style="115"/>
    <col min="7464" max="7464" width="4.140625" style="115" customWidth="1"/>
    <col min="7465" max="7465" width="25.140625" style="115" customWidth="1"/>
    <col min="7466" max="7466" width="9.42578125" style="115" customWidth="1"/>
    <col min="7467" max="7467" width="8.28515625" style="115" customWidth="1"/>
    <col min="7468" max="7468" width="7" style="115" customWidth="1"/>
    <col min="7469" max="7473" width="9.140625" style="115"/>
    <col min="7474" max="7474" width="9.7109375" style="115" customWidth="1"/>
    <col min="7475" max="7719" width="9.140625" style="115"/>
    <col min="7720" max="7720" width="4.140625" style="115" customWidth="1"/>
    <col min="7721" max="7721" width="25.140625" style="115" customWidth="1"/>
    <col min="7722" max="7722" width="9.42578125" style="115" customWidth="1"/>
    <col min="7723" max="7723" width="8.28515625" style="115" customWidth="1"/>
    <col min="7724" max="7724" width="7" style="115" customWidth="1"/>
    <col min="7725" max="7729" width="9.140625" style="115"/>
    <col min="7730" max="7730" width="9.7109375" style="115" customWidth="1"/>
    <col min="7731" max="7975" width="9.140625" style="115"/>
    <col min="7976" max="7976" width="4.140625" style="115" customWidth="1"/>
    <col min="7977" max="7977" width="25.140625" style="115" customWidth="1"/>
    <col min="7978" max="7978" width="9.42578125" style="115" customWidth="1"/>
    <col min="7979" max="7979" width="8.28515625" style="115" customWidth="1"/>
    <col min="7980" max="7980" width="7" style="115" customWidth="1"/>
    <col min="7981" max="7985" width="9.140625" style="115"/>
    <col min="7986" max="7986" width="9.7109375" style="115" customWidth="1"/>
    <col min="7987" max="8231" width="9.140625" style="115"/>
    <col min="8232" max="8232" width="4.140625" style="115" customWidth="1"/>
    <col min="8233" max="8233" width="25.140625" style="115" customWidth="1"/>
    <col min="8234" max="8234" width="9.42578125" style="115" customWidth="1"/>
    <col min="8235" max="8235" width="8.28515625" style="115" customWidth="1"/>
    <col min="8236" max="8236" width="7" style="115" customWidth="1"/>
    <col min="8237" max="8241" width="9.140625" style="115"/>
    <col min="8242" max="8242" width="9.7109375" style="115" customWidth="1"/>
    <col min="8243" max="8487" width="9.140625" style="115"/>
    <col min="8488" max="8488" width="4.140625" style="115" customWidth="1"/>
    <col min="8489" max="8489" width="25.140625" style="115" customWidth="1"/>
    <col min="8490" max="8490" width="9.42578125" style="115" customWidth="1"/>
    <col min="8491" max="8491" width="8.28515625" style="115" customWidth="1"/>
    <col min="8492" max="8492" width="7" style="115" customWidth="1"/>
    <col min="8493" max="8497" width="9.140625" style="115"/>
    <col min="8498" max="8498" width="9.7109375" style="115" customWidth="1"/>
    <col min="8499" max="8743" width="9.140625" style="115"/>
    <col min="8744" max="8744" width="4.140625" style="115" customWidth="1"/>
    <col min="8745" max="8745" width="25.140625" style="115" customWidth="1"/>
    <col min="8746" max="8746" width="9.42578125" style="115" customWidth="1"/>
    <col min="8747" max="8747" width="8.28515625" style="115" customWidth="1"/>
    <col min="8748" max="8748" width="7" style="115" customWidth="1"/>
    <col min="8749" max="8753" width="9.140625" style="115"/>
    <col min="8754" max="8754" width="9.7109375" style="115" customWidth="1"/>
    <col min="8755" max="8999" width="9.140625" style="115"/>
    <col min="9000" max="9000" width="4.140625" style="115" customWidth="1"/>
    <col min="9001" max="9001" width="25.140625" style="115" customWidth="1"/>
    <col min="9002" max="9002" width="9.42578125" style="115" customWidth="1"/>
    <col min="9003" max="9003" width="8.28515625" style="115" customWidth="1"/>
    <col min="9004" max="9004" width="7" style="115" customWidth="1"/>
    <col min="9005" max="9009" width="9.140625" style="115"/>
    <col min="9010" max="9010" width="9.7109375" style="115" customWidth="1"/>
    <col min="9011" max="9255" width="9.140625" style="115"/>
    <col min="9256" max="9256" width="4.140625" style="115" customWidth="1"/>
    <col min="9257" max="9257" width="25.140625" style="115" customWidth="1"/>
    <col min="9258" max="9258" width="9.42578125" style="115" customWidth="1"/>
    <col min="9259" max="9259" width="8.28515625" style="115" customWidth="1"/>
    <col min="9260" max="9260" width="7" style="115" customWidth="1"/>
    <col min="9261" max="9265" width="9.140625" style="115"/>
    <col min="9266" max="9266" width="9.7109375" style="115" customWidth="1"/>
    <col min="9267" max="9511" width="9.140625" style="115"/>
    <col min="9512" max="9512" width="4.140625" style="115" customWidth="1"/>
    <col min="9513" max="9513" width="25.140625" style="115" customWidth="1"/>
    <col min="9514" max="9514" width="9.42578125" style="115" customWidth="1"/>
    <col min="9515" max="9515" width="8.28515625" style="115" customWidth="1"/>
    <col min="9516" max="9516" width="7" style="115" customWidth="1"/>
    <col min="9517" max="9521" width="9.140625" style="115"/>
    <col min="9522" max="9522" width="9.7109375" style="115" customWidth="1"/>
    <col min="9523" max="9767" width="9.140625" style="115"/>
    <col min="9768" max="9768" width="4.140625" style="115" customWidth="1"/>
    <col min="9769" max="9769" width="25.140625" style="115" customWidth="1"/>
    <col min="9770" max="9770" width="9.42578125" style="115" customWidth="1"/>
    <col min="9771" max="9771" width="8.28515625" style="115" customWidth="1"/>
    <col min="9772" max="9772" width="7" style="115" customWidth="1"/>
    <col min="9773" max="9777" width="9.140625" style="115"/>
    <col min="9778" max="9778" width="9.7109375" style="115" customWidth="1"/>
    <col min="9779" max="10023" width="9.140625" style="115"/>
    <col min="10024" max="10024" width="4.140625" style="115" customWidth="1"/>
    <col min="10025" max="10025" width="25.140625" style="115" customWidth="1"/>
    <col min="10026" max="10026" width="9.42578125" style="115" customWidth="1"/>
    <col min="10027" max="10027" width="8.28515625" style="115" customWidth="1"/>
    <col min="10028" max="10028" width="7" style="115" customWidth="1"/>
    <col min="10029" max="10033" width="9.140625" style="115"/>
    <col min="10034" max="10034" width="9.7109375" style="115" customWidth="1"/>
    <col min="10035" max="10279" width="9.140625" style="115"/>
    <col min="10280" max="10280" width="4.140625" style="115" customWidth="1"/>
    <col min="10281" max="10281" width="25.140625" style="115" customWidth="1"/>
    <col min="10282" max="10282" width="9.42578125" style="115" customWidth="1"/>
    <col min="10283" max="10283" width="8.28515625" style="115" customWidth="1"/>
    <col min="10284" max="10284" width="7" style="115" customWidth="1"/>
    <col min="10285" max="10289" width="9.140625" style="115"/>
    <col min="10290" max="10290" width="9.7109375" style="115" customWidth="1"/>
    <col min="10291" max="10535" width="9.140625" style="115"/>
    <col min="10536" max="10536" width="4.140625" style="115" customWidth="1"/>
    <col min="10537" max="10537" width="25.140625" style="115" customWidth="1"/>
    <col min="10538" max="10538" width="9.42578125" style="115" customWidth="1"/>
    <col min="10539" max="10539" width="8.28515625" style="115" customWidth="1"/>
    <col min="10540" max="10540" width="7" style="115" customWidth="1"/>
    <col min="10541" max="10545" width="9.140625" style="115"/>
    <col min="10546" max="10546" width="9.7109375" style="115" customWidth="1"/>
    <col min="10547" max="10791" width="9.140625" style="115"/>
    <col min="10792" max="10792" width="4.140625" style="115" customWidth="1"/>
    <col min="10793" max="10793" width="25.140625" style="115" customWidth="1"/>
    <col min="10794" max="10794" width="9.42578125" style="115" customWidth="1"/>
    <col min="10795" max="10795" width="8.28515625" style="115" customWidth="1"/>
    <col min="10796" max="10796" width="7" style="115" customWidth="1"/>
    <col min="10797" max="10801" width="9.140625" style="115"/>
    <col min="10802" max="10802" width="9.7109375" style="115" customWidth="1"/>
    <col min="10803" max="11047" width="9.140625" style="115"/>
    <col min="11048" max="11048" width="4.140625" style="115" customWidth="1"/>
    <col min="11049" max="11049" width="25.140625" style="115" customWidth="1"/>
    <col min="11050" max="11050" width="9.42578125" style="115" customWidth="1"/>
    <col min="11051" max="11051" width="8.28515625" style="115" customWidth="1"/>
    <col min="11052" max="11052" width="7" style="115" customWidth="1"/>
    <col min="11053" max="11057" width="9.140625" style="115"/>
    <col min="11058" max="11058" width="9.7109375" style="115" customWidth="1"/>
    <col min="11059" max="11303" width="9.140625" style="115"/>
    <col min="11304" max="11304" width="4.140625" style="115" customWidth="1"/>
    <col min="11305" max="11305" width="25.140625" style="115" customWidth="1"/>
    <col min="11306" max="11306" width="9.42578125" style="115" customWidth="1"/>
    <col min="11307" max="11307" width="8.28515625" style="115" customWidth="1"/>
    <col min="11308" max="11308" width="7" style="115" customWidth="1"/>
    <col min="11309" max="11313" width="9.140625" style="115"/>
    <col min="11314" max="11314" width="9.7109375" style="115" customWidth="1"/>
    <col min="11315" max="11559" width="9.140625" style="115"/>
    <col min="11560" max="11560" width="4.140625" style="115" customWidth="1"/>
    <col min="11561" max="11561" width="25.140625" style="115" customWidth="1"/>
    <col min="11562" max="11562" width="9.42578125" style="115" customWidth="1"/>
    <col min="11563" max="11563" width="8.28515625" style="115" customWidth="1"/>
    <col min="11564" max="11564" width="7" style="115" customWidth="1"/>
    <col min="11565" max="11569" width="9.140625" style="115"/>
    <col min="11570" max="11570" width="9.7109375" style="115" customWidth="1"/>
    <col min="11571" max="11815" width="9.140625" style="115"/>
    <col min="11816" max="11816" width="4.140625" style="115" customWidth="1"/>
    <col min="11817" max="11817" width="25.140625" style="115" customWidth="1"/>
    <col min="11818" max="11818" width="9.42578125" style="115" customWidth="1"/>
    <col min="11819" max="11819" width="8.28515625" style="115" customWidth="1"/>
    <col min="11820" max="11820" width="7" style="115" customWidth="1"/>
    <col min="11821" max="11825" width="9.140625" style="115"/>
    <col min="11826" max="11826" width="9.7109375" style="115" customWidth="1"/>
    <col min="11827" max="12071" width="9.140625" style="115"/>
    <col min="12072" max="12072" width="4.140625" style="115" customWidth="1"/>
    <col min="12073" max="12073" width="25.140625" style="115" customWidth="1"/>
    <col min="12074" max="12074" width="9.42578125" style="115" customWidth="1"/>
    <col min="12075" max="12075" width="8.28515625" style="115" customWidth="1"/>
    <col min="12076" max="12076" width="7" style="115" customWidth="1"/>
    <col min="12077" max="12081" width="9.140625" style="115"/>
    <col min="12082" max="12082" width="9.7109375" style="115" customWidth="1"/>
    <col min="12083" max="12327" width="9.140625" style="115"/>
    <col min="12328" max="12328" width="4.140625" style="115" customWidth="1"/>
    <col min="12329" max="12329" width="25.140625" style="115" customWidth="1"/>
    <col min="12330" max="12330" width="9.42578125" style="115" customWidth="1"/>
    <col min="12331" max="12331" width="8.28515625" style="115" customWidth="1"/>
    <col min="12332" max="12332" width="7" style="115" customWidth="1"/>
    <col min="12333" max="12337" width="9.140625" style="115"/>
    <col min="12338" max="12338" width="9.7109375" style="115" customWidth="1"/>
    <col min="12339" max="12583" width="9.140625" style="115"/>
    <col min="12584" max="12584" width="4.140625" style="115" customWidth="1"/>
    <col min="12585" max="12585" width="25.140625" style="115" customWidth="1"/>
    <col min="12586" max="12586" width="9.42578125" style="115" customWidth="1"/>
    <col min="12587" max="12587" width="8.28515625" style="115" customWidth="1"/>
    <col min="12588" max="12588" width="7" style="115" customWidth="1"/>
    <col min="12589" max="12593" width="9.140625" style="115"/>
    <col min="12594" max="12594" width="9.7109375" style="115" customWidth="1"/>
    <col min="12595" max="12839" width="9.140625" style="115"/>
    <col min="12840" max="12840" width="4.140625" style="115" customWidth="1"/>
    <col min="12841" max="12841" width="25.140625" style="115" customWidth="1"/>
    <col min="12842" max="12842" width="9.42578125" style="115" customWidth="1"/>
    <col min="12843" max="12843" width="8.28515625" style="115" customWidth="1"/>
    <col min="12844" max="12844" width="7" style="115" customWidth="1"/>
    <col min="12845" max="12849" width="9.140625" style="115"/>
    <col min="12850" max="12850" width="9.7109375" style="115" customWidth="1"/>
    <col min="12851" max="13095" width="9.140625" style="115"/>
    <col min="13096" max="13096" width="4.140625" style="115" customWidth="1"/>
    <col min="13097" max="13097" width="25.140625" style="115" customWidth="1"/>
    <col min="13098" max="13098" width="9.42578125" style="115" customWidth="1"/>
    <col min="13099" max="13099" width="8.28515625" style="115" customWidth="1"/>
    <col min="13100" max="13100" width="7" style="115" customWidth="1"/>
    <col min="13101" max="13105" width="9.140625" style="115"/>
    <col min="13106" max="13106" width="9.7109375" style="115" customWidth="1"/>
    <col min="13107" max="13351" width="9.140625" style="115"/>
    <col min="13352" max="13352" width="4.140625" style="115" customWidth="1"/>
    <col min="13353" max="13353" width="25.140625" style="115" customWidth="1"/>
    <col min="13354" max="13354" width="9.42578125" style="115" customWidth="1"/>
    <col min="13355" max="13355" width="8.28515625" style="115" customWidth="1"/>
    <col min="13356" max="13356" width="7" style="115" customWidth="1"/>
    <col min="13357" max="13361" width="9.140625" style="115"/>
    <col min="13362" max="13362" width="9.7109375" style="115" customWidth="1"/>
    <col min="13363" max="13607" width="9.140625" style="115"/>
    <col min="13608" max="13608" width="4.140625" style="115" customWidth="1"/>
    <col min="13609" max="13609" width="25.140625" style="115" customWidth="1"/>
    <col min="13610" max="13610" width="9.42578125" style="115" customWidth="1"/>
    <col min="13611" max="13611" width="8.28515625" style="115" customWidth="1"/>
    <col min="13612" max="13612" width="7" style="115" customWidth="1"/>
    <col min="13613" max="13617" width="9.140625" style="115"/>
    <col min="13618" max="13618" width="9.7109375" style="115" customWidth="1"/>
    <col min="13619" max="13863" width="9.140625" style="115"/>
    <col min="13864" max="13864" width="4.140625" style="115" customWidth="1"/>
    <col min="13865" max="13865" width="25.140625" style="115" customWidth="1"/>
    <col min="13866" max="13866" width="9.42578125" style="115" customWidth="1"/>
    <col min="13867" max="13867" width="8.28515625" style="115" customWidth="1"/>
    <col min="13868" max="13868" width="7" style="115" customWidth="1"/>
    <col min="13869" max="13873" width="9.140625" style="115"/>
    <col min="13874" max="13874" width="9.7109375" style="115" customWidth="1"/>
    <col min="13875" max="14119" width="9.140625" style="115"/>
    <col min="14120" max="14120" width="4.140625" style="115" customWidth="1"/>
    <col min="14121" max="14121" width="25.140625" style="115" customWidth="1"/>
    <col min="14122" max="14122" width="9.42578125" style="115" customWidth="1"/>
    <col min="14123" max="14123" width="8.28515625" style="115" customWidth="1"/>
    <col min="14124" max="14124" width="7" style="115" customWidth="1"/>
    <col min="14125" max="14129" width="9.140625" style="115"/>
    <col min="14130" max="14130" width="9.7109375" style="115" customWidth="1"/>
    <col min="14131" max="14375" width="9.140625" style="115"/>
    <col min="14376" max="14376" width="4.140625" style="115" customWidth="1"/>
    <col min="14377" max="14377" width="25.140625" style="115" customWidth="1"/>
    <col min="14378" max="14378" width="9.42578125" style="115" customWidth="1"/>
    <col min="14379" max="14379" width="8.28515625" style="115" customWidth="1"/>
    <col min="14380" max="14380" width="7" style="115" customWidth="1"/>
    <col min="14381" max="14385" width="9.140625" style="115"/>
    <col min="14386" max="14386" width="9.7109375" style="115" customWidth="1"/>
    <col min="14387" max="14631" width="9.140625" style="115"/>
    <col min="14632" max="14632" width="4.140625" style="115" customWidth="1"/>
    <col min="14633" max="14633" width="25.140625" style="115" customWidth="1"/>
    <col min="14634" max="14634" width="9.42578125" style="115" customWidth="1"/>
    <col min="14635" max="14635" width="8.28515625" style="115" customWidth="1"/>
    <col min="14636" max="14636" width="7" style="115" customWidth="1"/>
    <col min="14637" max="14641" width="9.140625" style="115"/>
    <col min="14642" max="14642" width="9.7109375" style="115" customWidth="1"/>
    <col min="14643" max="14887" width="9.140625" style="115"/>
    <col min="14888" max="14888" width="4.140625" style="115" customWidth="1"/>
    <col min="14889" max="14889" width="25.140625" style="115" customWidth="1"/>
    <col min="14890" max="14890" width="9.42578125" style="115" customWidth="1"/>
    <col min="14891" max="14891" width="8.28515625" style="115" customWidth="1"/>
    <col min="14892" max="14892" width="7" style="115" customWidth="1"/>
    <col min="14893" max="14897" width="9.140625" style="115"/>
    <col min="14898" max="14898" width="9.7109375" style="115" customWidth="1"/>
    <col min="14899" max="15143" width="9.140625" style="115"/>
    <col min="15144" max="15144" width="4.140625" style="115" customWidth="1"/>
    <col min="15145" max="15145" width="25.140625" style="115" customWidth="1"/>
    <col min="15146" max="15146" width="9.42578125" style="115" customWidth="1"/>
    <col min="15147" max="15147" width="8.28515625" style="115" customWidth="1"/>
    <col min="15148" max="15148" width="7" style="115" customWidth="1"/>
    <col min="15149" max="15153" width="9.140625" style="115"/>
    <col min="15154" max="15154" width="9.7109375" style="115" customWidth="1"/>
    <col min="15155" max="15399" width="9.140625" style="115"/>
    <col min="15400" max="15400" width="4.140625" style="115" customWidth="1"/>
    <col min="15401" max="15401" width="25.140625" style="115" customWidth="1"/>
    <col min="15402" max="15402" width="9.42578125" style="115" customWidth="1"/>
    <col min="15403" max="15403" width="8.28515625" style="115" customWidth="1"/>
    <col min="15404" max="15404" width="7" style="115" customWidth="1"/>
    <col min="15405" max="15409" width="9.140625" style="115"/>
    <col min="15410" max="15410" width="9.7109375" style="115" customWidth="1"/>
    <col min="15411" max="15655" width="9.140625" style="115"/>
    <col min="15656" max="15656" width="4.140625" style="115" customWidth="1"/>
    <col min="15657" max="15657" width="25.140625" style="115" customWidth="1"/>
    <col min="15658" max="15658" width="9.42578125" style="115" customWidth="1"/>
    <col min="15659" max="15659" width="8.28515625" style="115" customWidth="1"/>
    <col min="15660" max="15660" width="7" style="115" customWidth="1"/>
    <col min="15661" max="15665" width="9.140625" style="115"/>
    <col min="15666" max="15666" width="9.7109375" style="115" customWidth="1"/>
    <col min="15667" max="15911" width="9.140625" style="115"/>
    <col min="15912" max="15912" width="4.140625" style="115" customWidth="1"/>
    <col min="15913" max="15913" width="25.140625" style="115" customWidth="1"/>
    <col min="15914" max="15914" width="9.42578125" style="115" customWidth="1"/>
    <col min="15915" max="15915" width="8.28515625" style="115" customWidth="1"/>
    <col min="15916" max="15916" width="7" style="115" customWidth="1"/>
    <col min="15917" max="15921" width="9.140625" style="115"/>
    <col min="15922" max="15922" width="9.7109375" style="115" customWidth="1"/>
    <col min="15923" max="16167" width="9.140625" style="115"/>
    <col min="16168" max="16168" width="4.140625" style="115" customWidth="1"/>
    <col min="16169" max="16169" width="25.140625" style="115" customWidth="1"/>
    <col min="16170" max="16170" width="9.42578125" style="115" customWidth="1"/>
    <col min="16171" max="16171" width="8.28515625" style="115" customWidth="1"/>
    <col min="16172" max="16172" width="7" style="115" customWidth="1"/>
    <col min="16173" max="16177" width="9.140625" style="115"/>
    <col min="16178" max="16178" width="9.7109375" style="115" customWidth="1"/>
    <col min="16179" max="16384" width="9.140625" style="115"/>
  </cols>
  <sheetData>
    <row r="1" spans="1:62" ht="108.75" customHeight="1" x14ac:dyDescent="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</row>
    <row r="2" spans="1:62" ht="45.75" customHeight="1" x14ac:dyDescent="0.2">
      <c r="A2" s="150" t="s">
        <v>1</v>
      </c>
      <c r="B2" s="150" t="s">
        <v>2</v>
      </c>
      <c r="C2" s="153" t="s">
        <v>3</v>
      </c>
      <c r="D2" s="153"/>
      <c r="E2" s="153"/>
      <c r="F2" s="153" t="s">
        <v>4</v>
      </c>
      <c r="G2" s="153"/>
      <c r="H2" s="153"/>
      <c r="I2" s="144"/>
      <c r="J2" s="145"/>
      <c r="K2" s="146"/>
      <c r="L2" s="153" t="s">
        <v>5</v>
      </c>
      <c r="M2" s="153"/>
      <c r="N2" s="153"/>
      <c r="O2" s="153" t="s">
        <v>6</v>
      </c>
      <c r="P2" s="153"/>
      <c r="Q2" s="153"/>
      <c r="R2" s="153" t="s">
        <v>7</v>
      </c>
      <c r="S2" s="153"/>
      <c r="T2" s="153"/>
      <c r="U2" s="153" t="s">
        <v>8</v>
      </c>
      <c r="V2" s="153"/>
      <c r="W2" s="153"/>
      <c r="X2" s="153" t="s">
        <v>9</v>
      </c>
      <c r="Y2" s="153"/>
      <c r="Z2" s="153"/>
      <c r="AA2" s="153">
        <v>44666</v>
      </c>
      <c r="AB2" s="153"/>
      <c r="AC2" s="153"/>
      <c r="AD2" s="153" t="s">
        <v>10</v>
      </c>
      <c r="AE2" s="153"/>
      <c r="AF2" s="153"/>
      <c r="AG2" s="153" t="s">
        <v>11</v>
      </c>
      <c r="AH2" s="153"/>
      <c r="AI2" s="153"/>
      <c r="AJ2" s="153" t="s">
        <v>12</v>
      </c>
      <c r="AK2" s="153"/>
      <c r="AL2" s="153"/>
      <c r="AM2" s="153">
        <v>44693</v>
      </c>
      <c r="AN2" s="153"/>
      <c r="AO2" s="153"/>
      <c r="AP2" s="153" t="s">
        <v>13</v>
      </c>
      <c r="AQ2" s="153"/>
      <c r="AR2" s="153"/>
      <c r="AS2" s="153" t="s">
        <v>14</v>
      </c>
      <c r="AT2" s="153"/>
      <c r="AU2" s="153"/>
      <c r="AV2" s="154" t="s">
        <v>15</v>
      </c>
      <c r="AW2" s="155"/>
      <c r="AX2" s="155"/>
      <c r="AY2" s="145">
        <v>44721</v>
      </c>
      <c r="AZ2" s="145"/>
      <c r="BA2" s="146"/>
      <c r="BB2" s="144">
        <v>44728</v>
      </c>
      <c r="BC2" s="145"/>
      <c r="BD2" s="146"/>
      <c r="BE2" s="144">
        <v>44733</v>
      </c>
      <c r="BF2" s="145"/>
      <c r="BG2" s="146"/>
      <c r="BH2" s="147" t="s">
        <v>16</v>
      </c>
      <c r="BI2" s="148"/>
      <c r="BJ2" s="149"/>
    </row>
    <row r="3" spans="1:62" ht="25.5" x14ac:dyDescent="0.2">
      <c r="A3" s="151"/>
      <c r="B3" s="151"/>
      <c r="C3" s="116" t="s">
        <v>17</v>
      </c>
      <c r="D3" s="116" t="s">
        <v>18</v>
      </c>
      <c r="E3" s="116" t="s">
        <v>19</v>
      </c>
      <c r="F3" s="116" t="s">
        <v>17</v>
      </c>
      <c r="G3" s="116" t="s">
        <v>18</v>
      </c>
      <c r="H3" s="116" t="s">
        <v>19</v>
      </c>
      <c r="I3" s="116" t="s">
        <v>17</v>
      </c>
      <c r="J3" s="116" t="s">
        <v>18</v>
      </c>
      <c r="K3" s="125" t="s">
        <v>19</v>
      </c>
      <c r="L3" s="116" t="s">
        <v>17</v>
      </c>
      <c r="M3" s="116" t="s">
        <v>18</v>
      </c>
      <c r="N3" s="116" t="s">
        <v>19</v>
      </c>
      <c r="O3" s="116" t="s">
        <v>17</v>
      </c>
      <c r="P3" s="116" t="s">
        <v>18</v>
      </c>
      <c r="Q3" s="116" t="s">
        <v>19</v>
      </c>
      <c r="R3" s="116" t="s">
        <v>17</v>
      </c>
      <c r="S3" s="116" t="s">
        <v>18</v>
      </c>
      <c r="T3" s="127" t="s">
        <v>19</v>
      </c>
      <c r="U3" s="116" t="s">
        <v>17</v>
      </c>
      <c r="V3" s="116" t="s">
        <v>18</v>
      </c>
      <c r="W3" s="116" t="s">
        <v>19</v>
      </c>
      <c r="X3" s="116" t="s">
        <v>17</v>
      </c>
      <c r="Y3" s="116" t="s">
        <v>18</v>
      </c>
      <c r="Z3" s="116" t="s">
        <v>19</v>
      </c>
      <c r="AA3" s="116" t="s">
        <v>17</v>
      </c>
      <c r="AB3" s="116" t="s">
        <v>18</v>
      </c>
      <c r="AC3" s="116" t="s">
        <v>19</v>
      </c>
      <c r="AD3" s="116" t="s">
        <v>17</v>
      </c>
      <c r="AE3" s="116" t="s">
        <v>18</v>
      </c>
      <c r="AF3" s="116" t="s">
        <v>19</v>
      </c>
      <c r="AG3" s="116" t="s">
        <v>17</v>
      </c>
      <c r="AH3" s="116" t="s">
        <v>18</v>
      </c>
      <c r="AI3" s="116" t="s">
        <v>19</v>
      </c>
      <c r="AJ3" s="116" t="s">
        <v>17</v>
      </c>
      <c r="AK3" s="116" t="s">
        <v>18</v>
      </c>
      <c r="AL3" s="116" t="s">
        <v>19</v>
      </c>
      <c r="AM3" s="116" t="s">
        <v>17</v>
      </c>
      <c r="AN3" s="116" t="s">
        <v>18</v>
      </c>
      <c r="AO3" s="116" t="s">
        <v>19</v>
      </c>
      <c r="AP3" s="116" t="s">
        <v>17</v>
      </c>
      <c r="AQ3" s="116" t="s">
        <v>18</v>
      </c>
      <c r="AR3" s="116" t="s">
        <v>19</v>
      </c>
      <c r="AS3" s="116" t="s">
        <v>17</v>
      </c>
      <c r="AT3" s="116" t="s">
        <v>18</v>
      </c>
      <c r="AU3" s="116" t="s">
        <v>19</v>
      </c>
      <c r="AV3" s="116" t="s">
        <v>17</v>
      </c>
      <c r="AW3" s="116" t="s">
        <v>18</v>
      </c>
      <c r="AX3" s="116" t="s">
        <v>19</v>
      </c>
      <c r="AY3" s="116" t="s">
        <v>17</v>
      </c>
      <c r="AZ3" s="116" t="s">
        <v>18</v>
      </c>
      <c r="BA3" s="116" t="s">
        <v>19</v>
      </c>
      <c r="BB3" s="116" t="s">
        <v>17</v>
      </c>
      <c r="BC3" s="116" t="s">
        <v>18</v>
      </c>
      <c r="BD3" s="116" t="s">
        <v>19</v>
      </c>
      <c r="BE3" s="116" t="s">
        <v>17</v>
      </c>
      <c r="BF3" s="116" t="s">
        <v>18</v>
      </c>
      <c r="BG3" s="116" t="s">
        <v>19</v>
      </c>
      <c r="BH3" s="116" t="s">
        <v>17</v>
      </c>
      <c r="BI3" s="116" t="s">
        <v>18</v>
      </c>
      <c r="BJ3" s="125" t="s">
        <v>19</v>
      </c>
    </row>
    <row r="4" spans="1:62" ht="15.75" x14ac:dyDescent="0.25">
      <c r="A4" s="117">
        <v>1</v>
      </c>
      <c r="B4" s="118" t="s">
        <v>20</v>
      </c>
      <c r="C4" s="119"/>
      <c r="D4" s="119"/>
      <c r="E4" s="120">
        <f>IF(C4=0,0,D4/C4*100)</f>
        <v>0</v>
      </c>
      <c r="F4" s="119"/>
      <c r="G4" s="119"/>
      <c r="H4" s="120" t="e">
        <f>G4/F4*100</f>
        <v>#DIV/0!</v>
      </c>
      <c r="I4" s="119">
        <f t="shared" ref="I4:J21" si="0">C4+F4</f>
        <v>0</v>
      </c>
      <c r="J4" s="119">
        <f t="shared" si="0"/>
        <v>0</v>
      </c>
      <c r="K4" s="120" t="e">
        <f>J4/I4*100</f>
        <v>#DIV/0!</v>
      </c>
      <c r="L4" s="119"/>
      <c r="M4" s="119"/>
      <c r="N4" s="126" t="e">
        <f>M4/L4</f>
        <v>#DIV/0!</v>
      </c>
      <c r="O4" s="119">
        <v>356</v>
      </c>
      <c r="P4" s="119">
        <v>200</v>
      </c>
      <c r="Q4" s="126">
        <f>P4/O4</f>
        <v>0.5617977528089888</v>
      </c>
      <c r="R4" s="119">
        <v>250</v>
      </c>
      <c r="S4" s="119">
        <v>150</v>
      </c>
      <c r="T4" s="128">
        <f>S4/R4*100</f>
        <v>60</v>
      </c>
      <c r="U4" s="119">
        <v>440</v>
      </c>
      <c r="V4" s="119">
        <v>552</v>
      </c>
      <c r="W4" s="120">
        <f>V4/U4*100</f>
        <v>125.45454545454547</v>
      </c>
      <c r="X4" s="119">
        <v>700</v>
      </c>
      <c r="Y4" s="119">
        <v>780</v>
      </c>
      <c r="Z4" s="120">
        <f>Y4/X4*100</f>
        <v>111.42857142857143</v>
      </c>
      <c r="AA4" s="119">
        <v>500</v>
      </c>
      <c r="AB4" s="119">
        <v>450</v>
      </c>
      <c r="AC4" s="130">
        <f>AB4/AA4*100</f>
        <v>90</v>
      </c>
      <c r="AD4" s="119">
        <v>200</v>
      </c>
      <c r="AE4" s="119">
        <v>200</v>
      </c>
      <c r="AF4" s="130">
        <f>AE4/AD4*100</f>
        <v>100</v>
      </c>
      <c r="AG4" s="119">
        <v>600</v>
      </c>
      <c r="AH4" s="119">
        <v>400</v>
      </c>
      <c r="AI4" s="130">
        <f>AH4/AG4*100</f>
        <v>66.666666666666657</v>
      </c>
      <c r="AJ4" s="119">
        <v>50</v>
      </c>
      <c r="AK4" s="119">
        <v>150</v>
      </c>
      <c r="AL4" s="130">
        <f>AK4/AJ4*100</f>
        <v>300</v>
      </c>
      <c r="AM4" s="119">
        <v>1330</v>
      </c>
      <c r="AN4" s="119">
        <v>1505</v>
      </c>
      <c r="AO4" s="130"/>
      <c r="AP4" s="119">
        <v>1310</v>
      </c>
      <c r="AQ4" s="119">
        <v>850</v>
      </c>
      <c r="AR4" s="130">
        <f>AQ4/AP4*100</f>
        <v>64.885496183206101</v>
      </c>
      <c r="AS4" s="119">
        <v>221</v>
      </c>
      <c r="AT4" s="119">
        <v>433</v>
      </c>
      <c r="AU4" s="130">
        <f>AT4/AS4*100</f>
        <v>195.92760180995475</v>
      </c>
      <c r="AV4" s="119">
        <v>960</v>
      </c>
      <c r="AW4" s="119">
        <v>1215</v>
      </c>
      <c r="AX4" s="130">
        <f>AW4/AV4*100</f>
        <v>126.5625</v>
      </c>
      <c r="AY4" s="119">
        <v>1190</v>
      </c>
      <c r="AZ4" s="119">
        <v>965</v>
      </c>
      <c r="BA4" s="130">
        <f>AZ4/AY4*100</f>
        <v>81.092436974789919</v>
      </c>
      <c r="BB4" s="119">
        <v>200</v>
      </c>
      <c r="BC4" s="119">
        <v>300</v>
      </c>
      <c r="BD4" s="130">
        <f>BC4/BB4*100</f>
        <v>150</v>
      </c>
      <c r="BE4" s="119">
        <v>150</v>
      </c>
      <c r="BF4" s="119"/>
      <c r="BG4" s="130">
        <f>BF4/BE4*100</f>
        <v>0</v>
      </c>
      <c r="BH4" s="132">
        <f>C4+F4+L4+O4+R4+U4+X4+AD4+AG4+AA4+AJ4+AM4+AP4+AS4+AV4+AY4+BB4+BE4</f>
        <v>8457</v>
      </c>
      <c r="BI4" s="119">
        <f>D4+G4+M4+P4+S4+V4+Y4+AE4+AH4+AB4+AK4+AN4+AQ4+AT4+AW4+AZ4+BC4+BF4</f>
        <v>8150</v>
      </c>
      <c r="BJ4" s="133">
        <f>BI4/BH4*100</f>
        <v>96.369871112687704</v>
      </c>
    </row>
    <row r="5" spans="1:62" ht="15.75" hidden="1" x14ac:dyDescent="0.25">
      <c r="A5" s="117">
        <v>2</v>
      </c>
      <c r="B5" s="118" t="s">
        <v>21</v>
      </c>
      <c r="C5" s="119"/>
      <c r="D5" s="119"/>
      <c r="E5" s="120">
        <f t="shared" ref="E5:E22" si="1">IF(C5=0,0,D5/C5*100)</f>
        <v>0</v>
      </c>
      <c r="F5" s="119"/>
      <c r="G5" s="119"/>
      <c r="H5" s="120" t="e">
        <f>G5/F5*100</f>
        <v>#DIV/0!</v>
      </c>
      <c r="I5" s="119">
        <f t="shared" si="0"/>
        <v>0</v>
      </c>
      <c r="J5" s="119">
        <f t="shared" si="0"/>
        <v>0</v>
      </c>
      <c r="K5" s="120" t="e">
        <f t="shared" ref="K5:K22" si="2">J5/I5*100</f>
        <v>#DIV/0!</v>
      </c>
      <c r="L5" s="119"/>
      <c r="M5" s="119"/>
      <c r="N5" s="126" t="e">
        <f>M5/L5</f>
        <v>#DIV/0!</v>
      </c>
      <c r="O5" s="119"/>
      <c r="P5" s="119"/>
      <c r="Q5" s="126" t="e">
        <f>P5/O5</f>
        <v>#DIV/0!</v>
      </c>
      <c r="R5" s="119"/>
      <c r="S5" s="119"/>
      <c r="T5" s="128" t="e">
        <f>S5/R5*100</f>
        <v>#DIV/0!</v>
      </c>
      <c r="U5" s="119"/>
      <c r="V5" s="119"/>
      <c r="W5" s="120" t="e">
        <f t="shared" ref="W5:W21" si="3">V5/U5*100</f>
        <v>#DIV/0!</v>
      </c>
      <c r="X5" s="119"/>
      <c r="Y5" s="119"/>
      <c r="Z5" s="120" t="e">
        <f t="shared" ref="Z5:Z22" si="4">Y5/X5*100</f>
        <v>#DIV/0!</v>
      </c>
      <c r="AA5" s="119"/>
      <c r="AB5" s="119"/>
      <c r="AC5" s="130" t="e">
        <f t="shared" ref="AC5:AC22" si="5">AB5/AA5*100</f>
        <v>#DIV/0!</v>
      </c>
      <c r="AD5" s="119"/>
      <c r="AE5" s="119"/>
      <c r="AF5" s="130" t="e">
        <f t="shared" ref="AF5:AF22" si="6">AE5/AD5*100</f>
        <v>#DIV/0!</v>
      </c>
      <c r="AG5" s="119"/>
      <c r="AH5" s="119"/>
      <c r="AI5" s="130" t="e">
        <f t="shared" ref="AI5:AI22" si="7">AH5/AG5*100</f>
        <v>#DIV/0!</v>
      </c>
      <c r="AJ5" s="119"/>
      <c r="AK5" s="119"/>
      <c r="AL5" s="130" t="e">
        <f t="shared" ref="AL5:AL22" si="8">AK5/AJ5*100</f>
        <v>#DIV/0!</v>
      </c>
      <c r="AM5" s="119"/>
      <c r="AN5" s="119"/>
      <c r="AO5" s="130"/>
      <c r="AP5" s="119"/>
      <c r="AQ5" s="119"/>
      <c r="AR5" s="130" t="e">
        <f t="shared" ref="AR5:AR22" si="9">AQ5/AP5*100</f>
        <v>#DIV/0!</v>
      </c>
      <c r="AS5" s="119"/>
      <c r="AT5" s="119"/>
      <c r="AU5" s="130" t="e">
        <f>AT5/AS5*100</f>
        <v>#DIV/0!</v>
      </c>
      <c r="AV5" s="119"/>
      <c r="AW5" s="119"/>
      <c r="AX5" s="130" t="e">
        <f t="shared" ref="AX5:AX22" si="10">AW5/AV5*100</f>
        <v>#DIV/0!</v>
      </c>
      <c r="AY5" s="119"/>
      <c r="AZ5" s="119"/>
      <c r="BA5" s="130" t="e">
        <f t="shared" ref="BA5:BA21" si="11">AZ5/AY5*100</f>
        <v>#DIV/0!</v>
      </c>
      <c r="BB5" s="119"/>
      <c r="BC5" s="119"/>
      <c r="BD5" s="130" t="e">
        <f t="shared" ref="BD5:BD21" si="12">BC5/BB5*100</f>
        <v>#DIV/0!</v>
      </c>
      <c r="BE5" s="119"/>
      <c r="BF5" s="119"/>
      <c r="BG5" s="130" t="e">
        <f t="shared" ref="BG5:BG21" si="13">BF5/BE5*100</f>
        <v>#DIV/0!</v>
      </c>
      <c r="BH5" s="132">
        <f t="shared" ref="BH5:BH21" si="14">C5+F5+L5+O5+R5+U5+X5+AD5+AG5+AA5+AJ5+AM5+AP5+AS5+AV5+AY5+BB5+BE5</f>
        <v>0</v>
      </c>
      <c r="BI5" s="119">
        <f t="shared" ref="BI5:BI21" si="15">D5+G5+M5+P5+S5+V5+Y5+AE5+AH5+AB5+AK5+AN5+AQ5+AT5+AW5+AZ5+BC5+BF5</f>
        <v>0</v>
      </c>
      <c r="BJ5" s="133" t="e">
        <f t="shared" ref="BJ5:BJ22" si="16">BI5/BH5*100</f>
        <v>#DIV/0!</v>
      </c>
    </row>
    <row r="6" spans="1:62" ht="15.75" x14ac:dyDescent="0.25">
      <c r="A6" s="117">
        <v>3</v>
      </c>
      <c r="B6" s="118" t="s">
        <v>22</v>
      </c>
      <c r="C6" s="119">
        <v>380</v>
      </c>
      <c r="D6" s="119">
        <v>380</v>
      </c>
      <c r="E6" s="120">
        <f t="shared" si="1"/>
        <v>100</v>
      </c>
      <c r="F6" s="119">
        <v>948</v>
      </c>
      <c r="G6" s="119">
        <v>360</v>
      </c>
      <c r="H6" s="120">
        <f t="shared" ref="H6:H22" si="17">G6/F6*100</f>
        <v>37.974683544303801</v>
      </c>
      <c r="I6" s="119">
        <f t="shared" si="0"/>
        <v>1328</v>
      </c>
      <c r="J6" s="119">
        <f t="shared" si="0"/>
        <v>740</v>
      </c>
      <c r="K6" s="120">
        <f t="shared" si="2"/>
        <v>55.722891566265062</v>
      </c>
      <c r="L6" s="119">
        <v>1061</v>
      </c>
      <c r="M6" s="119">
        <v>250</v>
      </c>
      <c r="N6" s="126">
        <f t="shared" ref="N6:N21" si="18">M6/L6</f>
        <v>0.23562676720075401</v>
      </c>
      <c r="O6" s="119">
        <v>540</v>
      </c>
      <c r="P6" s="119">
        <v>626</v>
      </c>
      <c r="Q6" s="126">
        <f t="shared" ref="Q6:Q21" si="19">P6/O6</f>
        <v>1.1592592592592592</v>
      </c>
      <c r="R6" s="119"/>
      <c r="S6" s="119">
        <v>500</v>
      </c>
      <c r="T6" s="128" t="e">
        <f t="shared" ref="T6:T21" si="20">S6/R6*100</f>
        <v>#DIV/0!</v>
      </c>
      <c r="U6" s="119">
        <v>1765</v>
      </c>
      <c r="V6" s="119">
        <v>1840</v>
      </c>
      <c r="W6" s="120">
        <f t="shared" si="3"/>
        <v>104.24929178470255</v>
      </c>
      <c r="X6" s="119">
        <v>86</v>
      </c>
      <c r="Y6" s="119">
        <v>161</v>
      </c>
      <c r="Z6" s="120">
        <f t="shared" si="4"/>
        <v>187.2093023255814</v>
      </c>
      <c r="AA6" s="119"/>
      <c r="AB6" s="119">
        <v>18</v>
      </c>
      <c r="AC6" s="130" t="e">
        <f t="shared" si="5"/>
        <v>#DIV/0!</v>
      </c>
      <c r="AD6" s="119">
        <v>1700</v>
      </c>
      <c r="AE6" s="119">
        <v>1700</v>
      </c>
      <c r="AF6" s="130">
        <f t="shared" si="6"/>
        <v>100</v>
      </c>
      <c r="AG6" s="119">
        <v>350</v>
      </c>
      <c r="AH6" s="119">
        <v>600</v>
      </c>
      <c r="AI6" s="130">
        <f t="shared" si="7"/>
        <v>171.42857142857142</v>
      </c>
      <c r="AJ6" s="119">
        <v>610</v>
      </c>
      <c r="AK6" s="119">
        <v>500</v>
      </c>
      <c r="AL6" s="130">
        <f t="shared" si="8"/>
        <v>81.967213114754102</v>
      </c>
      <c r="AM6" s="119"/>
      <c r="AN6" s="119">
        <v>180</v>
      </c>
      <c r="AO6" s="130" t="e">
        <f>AN6/AM6*100</f>
        <v>#DIV/0!</v>
      </c>
      <c r="AP6" s="119">
        <v>474</v>
      </c>
      <c r="AQ6" s="119">
        <v>454</v>
      </c>
      <c r="AR6" s="130">
        <f t="shared" si="9"/>
        <v>95.780590717299575</v>
      </c>
      <c r="AS6" s="119">
        <v>674</v>
      </c>
      <c r="AT6" s="119">
        <v>719</v>
      </c>
      <c r="AU6" s="130">
        <f t="shared" ref="AU6:AU21" si="21">AT6/AS6*100</f>
        <v>106.67655786350147</v>
      </c>
      <c r="AV6" s="119">
        <v>150</v>
      </c>
      <c r="AW6" s="119">
        <v>470</v>
      </c>
      <c r="AX6" s="130">
        <f t="shared" si="10"/>
        <v>313.33333333333331</v>
      </c>
      <c r="AY6" s="119">
        <v>212</v>
      </c>
      <c r="AZ6" s="119">
        <v>94</v>
      </c>
      <c r="BA6" s="130">
        <f t="shared" si="11"/>
        <v>44.339622641509436</v>
      </c>
      <c r="BB6" s="119">
        <v>20</v>
      </c>
      <c r="BC6" s="119">
        <v>70</v>
      </c>
      <c r="BD6" s="130">
        <f t="shared" si="12"/>
        <v>350</v>
      </c>
      <c r="BE6" s="119"/>
      <c r="BF6" s="119"/>
      <c r="BG6" s="130" t="e">
        <f t="shared" si="13"/>
        <v>#DIV/0!</v>
      </c>
      <c r="BH6" s="132">
        <f t="shared" si="14"/>
        <v>8970</v>
      </c>
      <c r="BI6" s="119">
        <f t="shared" si="15"/>
        <v>8922</v>
      </c>
      <c r="BJ6" s="133">
        <f t="shared" si="16"/>
        <v>99.46488294314382</v>
      </c>
    </row>
    <row r="7" spans="1:62" ht="15.75" hidden="1" x14ac:dyDescent="0.25">
      <c r="A7" s="117">
        <v>4</v>
      </c>
      <c r="B7" s="118" t="s">
        <v>23</v>
      </c>
      <c r="C7" s="119"/>
      <c r="D7" s="119"/>
      <c r="E7" s="120">
        <f t="shared" si="1"/>
        <v>0</v>
      </c>
      <c r="F7" s="119"/>
      <c r="G7" s="119"/>
      <c r="H7" s="120" t="e">
        <f t="shared" si="17"/>
        <v>#DIV/0!</v>
      </c>
      <c r="I7" s="119">
        <f t="shared" si="0"/>
        <v>0</v>
      </c>
      <c r="J7" s="119">
        <f t="shared" si="0"/>
        <v>0</v>
      </c>
      <c r="K7" s="120" t="e">
        <f t="shared" si="2"/>
        <v>#DIV/0!</v>
      </c>
      <c r="L7" s="119"/>
      <c r="M7" s="119"/>
      <c r="N7" s="126" t="e">
        <f t="shared" si="18"/>
        <v>#DIV/0!</v>
      </c>
      <c r="O7" s="119"/>
      <c r="P7" s="119"/>
      <c r="Q7" s="126" t="e">
        <f t="shared" si="19"/>
        <v>#DIV/0!</v>
      </c>
      <c r="R7" s="119"/>
      <c r="S7" s="119"/>
      <c r="T7" s="128" t="e">
        <f t="shared" si="20"/>
        <v>#DIV/0!</v>
      </c>
      <c r="U7" s="119"/>
      <c r="V7" s="119"/>
      <c r="W7" s="120" t="e">
        <f t="shared" si="3"/>
        <v>#DIV/0!</v>
      </c>
      <c r="X7" s="119"/>
      <c r="Y7" s="119"/>
      <c r="Z7" s="120" t="e">
        <f t="shared" si="4"/>
        <v>#DIV/0!</v>
      </c>
      <c r="AA7" s="119"/>
      <c r="AB7" s="119"/>
      <c r="AC7" s="130" t="e">
        <f t="shared" si="5"/>
        <v>#DIV/0!</v>
      </c>
      <c r="AD7" s="119"/>
      <c r="AE7" s="119"/>
      <c r="AF7" s="130" t="e">
        <f t="shared" si="6"/>
        <v>#DIV/0!</v>
      </c>
      <c r="AG7" s="119"/>
      <c r="AH7" s="119"/>
      <c r="AI7" s="130" t="e">
        <f t="shared" si="7"/>
        <v>#DIV/0!</v>
      </c>
      <c r="AJ7" s="119"/>
      <c r="AK7" s="119"/>
      <c r="AL7" s="130" t="e">
        <f t="shared" si="8"/>
        <v>#DIV/0!</v>
      </c>
      <c r="AM7" s="119"/>
      <c r="AN7" s="119"/>
      <c r="AO7" s="130" t="e">
        <f t="shared" ref="AO7:AO9" si="22">AN7/AM7*100</f>
        <v>#DIV/0!</v>
      </c>
      <c r="AP7" s="119"/>
      <c r="AQ7" s="119"/>
      <c r="AR7" s="130" t="e">
        <f t="shared" si="9"/>
        <v>#DIV/0!</v>
      </c>
      <c r="AS7" s="119"/>
      <c r="AT7" s="119"/>
      <c r="AU7" s="130" t="e">
        <f t="shared" si="21"/>
        <v>#DIV/0!</v>
      </c>
      <c r="AV7" s="119"/>
      <c r="AW7" s="119"/>
      <c r="AX7" s="130" t="e">
        <f t="shared" si="10"/>
        <v>#DIV/0!</v>
      </c>
      <c r="AY7" s="119"/>
      <c r="AZ7" s="119"/>
      <c r="BA7" s="130" t="e">
        <f t="shared" si="11"/>
        <v>#DIV/0!</v>
      </c>
      <c r="BB7" s="119"/>
      <c r="BC7" s="119"/>
      <c r="BD7" s="130" t="e">
        <f t="shared" si="12"/>
        <v>#DIV/0!</v>
      </c>
      <c r="BE7" s="119"/>
      <c r="BF7" s="119"/>
      <c r="BG7" s="130" t="e">
        <f t="shared" si="13"/>
        <v>#DIV/0!</v>
      </c>
      <c r="BH7" s="132">
        <f t="shared" si="14"/>
        <v>0</v>
      </c>
      <c r="BI7" s="119">
        <f t="shared" si="15"/>
        <v>0</v>
      </c>
      <c r="BJ7" s="133" t="e">
        <f t="shared" si="16"/>
        <v>#DIV/0!</v>
      </c>
    </row>
    <row r="8" spans="1:62" ht="15.75" x14ac:dyDescent="0.25">
      <c r="A8" s="117">
        <v>5</v>
      </c>
      <c r="B8" s="118" t="s">
        <v>24</v>
      </c>
      <c r="C8" s="119">
        <v>9400</v>
      </c>
      <c r="D8" s="119">
        <v>1300</v>
      </c>
      <c r="E8" s="120">
        <f t="shared" si="1"/>
        <v>13.829787234042554</v>
      </c>
      <c r="F8" s="119">
        <v>3700</v>
      </c>
      <c r="G8" s="119">
        <v>1340</v>
      </c>
      <c r="H8" s="120">
        <f t="shared" si="17"/>
        <v>36.216216216216218</v>
      </c>
      <c r="I8" s="119">
        <f t="shared" si="0"/>
        <v>13100</v>
      </c>
      <c r="J8" s="119">
        <f t="shared" si="0"/>
        <v>2640</v>
      </c>
      <c r="K8" s="120">
        <f t="shared" si="2"/>
        <v>20.152671755725191</v>
      </c>
      <c r="L8" s="119">
        <v>800</v>
      </c>
      <c r="M8" s="119">
        <v>1800</v>
      </c>
      <c r="N8" s="126">
        <f t="shared" si="18"/>
        <v>2.25</v>
      </c>
      <c r="O8" s="119"/>
      <c r="P8" s="119"/>
      <c r="Q8" s="126" t="e">
        <f t="shared" si="19"/>
        <v>#DIV/0!</v>
      </c>
      <c r="R8" s="119">
        <v>870</v>
      </c>
      <c r="S8" s="119">
        <v>3350</v>
      </c>
      <c r="T8" s="128">
        <f t="shared" si="20"/>
        <v>385.05747126436785</v>
      </c>
      <c r="U8" s="119">
        <v>932</v>
      </c>
      <c r="V8" s="119">
        <v>2080</v>
      </c>
      <c r="W8" s="120">
        <f t="shared" si="3"/>
        <v>223.17596566523602</v>
      </c>
      <c r="X8" s="119">
        <v>480</v>
      </c>
      <c r="Y8" s="119">
        <v>4330</v>
      </c>
      <c r="Z8" s="120">
        <f t="shared" si="4"/>
        <v>902.08333333333337</v>
      </c>
      <c r="AA8" s="119">
        <v>800</v>
      </c>
      <c r="AB8" s="119">
        <v>1600</v>
      </c>
      <c r="AC8" s="130">
        <f t="shared" si="5"/>
        <v>200</v>
      </c>
      <c r="AD8" s="119">
        <v>7130</v>
      </c>
      <c r="AE8" s="119">
        <v>250</v>
      </c>
      <c r="AF8" s="130">
        <f t="shared" si="6"/>
        <v>3.5063113604488079</v>
      </c>
      <c r="AG8" s="119">
        <v>1550</v>
      </c>
      <c r="AH8" s="119">
        <v>500</v>
      </c>
      <c r="AI8" s="130">
        <f t="shared" si="7"/>
        <v>32.258064516129032</v>
      </c>
      <c r="AJ8" s="119">
        <v>1580</v>
      </c>
      <c r="AK8" s="119">
        <v>3010</v>
      </c>
      <c r="AL8" s="130">
        <f t="shared" si="8"/>
        <v>190.50632911392404</v>
      </c>
      <c r="AM8" s="119">
        <v>880</v>
      </c>
      <c r="AN8" s="119">
        <v>3706</v>
      </c>
      <c r="AO8" s="130">
        <f t="shared" si="22"/>
        <v>421.13636363636363</v>
      </c>
      <c r="AP8" s="119">
        <v>825</v>
      </c>
      <c r="AQ8" s="119">
        <v>1518</v>
      </c>
      <c r="AR8" s="130">
        <f t="shared" si="9"/>
        <v>184</v>
      </c>
      <c r="AS8" s="119">
        <v>3460</v>
      </c>
      <c r="AT8" s="119">
        <v>2940</v>
      </c>
      <c r="AU8" s="130">
        <f t="shared" si="21"/>
        <v>84.971098265895947</v>
      </c>
      <c r="AV8" s="119">
        <v>720</v>
      </c>
      <c r="AW8" s="119">
        <v>1730</v>
      </c>
      <c r="AX8" s="130">
        <f t="shared" si="10"/>
        <v>240.27777777777777</v>
      </c>
      <c r="AY8" s="119">
        <v>1562</v>
      </c>
      <c r="AZ8" s="119">
        <v>1092</v>
      </c>
      <c r="BA8" s="130">
        <f t="shared" si="11"/>
        <v>69.910371318822015</v>
      </c>
      <c r="BB8" s="119">
        <v>2246</v>
      </c>
      <c r="BC8" s="119">
        <v>1924</v>
      </c>
      <c r="BD8" s="130">
        <f t="shared" si="12"/>
        <v>85.663401602849504</v>
      </c>
      <c r="BE8" s="119"/>
      <c r="BF8" s="119"/>
      <c r="BG8" s="130" t="e">
        <f t="shared" si="13"/>
        <v>#DIV/0!</v>
      </c>
      <c r="BH8" s="132">
        <f t="shared" si="14"/>
        <v>36935</v>
      </c>
      <c r="BI8" s="119">
        <f t="shared" si="15"/>
        <v>32470</v>
      </c>
      <c r="BJ8" s="133">
        <f t="shared" si="16"/>
        <v>87.911195343170434</v>
      </c>
    </row>
    <row r="9" spans="1:62" ht="15.75" x14ac:dyDescent="0.25">
      <c r="A9" s="117">
        <v>6</v>
      </c>
      <c r="B9" s="118" t="s">
        <v>25</v>
      </c>
      <c r="C9" s="119"/>
      <c r="D9" s="119"/>
      <c r="E9" s="120">
        <f t="shared" si="1"/>
        <v>0</v>
      </c>
      <c r="F9" s="119"/>
      <c r="G9" s="119"/>
      <c r="H9" s="120" t="e">
        <f t="shared" si="17"/>
        <v>#DIV/0!</v>
      </c>
      <c r="I9" s="119">
        <f t="shared" si="0"/>
        <v>0</v>
      </c>
      <c r="J9" s="119">
        <f t="shared" si="0"/>
        <v>0</v>
      </c>
      <c r="K9" s="120" t="e">
        <f t="shared" si="2"/>
        <v>#DIV/0!</v>
      </c>
      <c r="L9" s="119"/>
      <c r="M9" s="119"/>
      <c r="N9" s="126" t="e">
        <f t="shared" si="18"/>
        <v>#DIV/0!</v>
      </c>
      <c r="O9" s="119">
        <v>400</v>
      </c>
      <c r="P9" s="119"/>
      <c r="Q9" s="126">
        <f t="shared" si="19"/>
        <v>0</v>
      </c>
      <c r="R9" s="119"/>
      <c r="S9" s="119"/>
      <c r="T9" s="128" t="e">
        <f t="shared" si="20"/>
        <v>#DIV/0!</v>
      </c>
      <c r="U9" s="119">
        <v>2600</v>
      </c>
      <c r="V9" s="119">
        <v>3000</v>
      </c>
      <c r="W9" s="120">
        <f t="shared" si="3"/>
        <v>115.38461538461537</v>
      </c>
      <c r="X9" s="119">
        <v>600</v>
      </c>
      <c r="Y9" s="119">
        <v>400</v>
      </c>
      <c r="Z9" s="120">
        <f t="shared" si="4"/>
        <v>66.666666666666657</v>
      </c>
      <c r="AA9" s="119">
        <v>300</v>
      </c>
      <c r="AB9" s="119">
        <v>500</v>
      </c>
      <c r="AC9" s="130">
        <f t="shared" si="5"/>
        <v>166.66666666666669</v>
      </c>
      <c r="AD9" s="119"/>
      <c r="AE9" s="119"/>
      <c r="AF9" s="130" t="e">
        <f t="shared" si="6"/>
        <v>#DIV/0!</v>
      </c>
      <c r="AG9" s="119">
        <v>674</v>
      </c>
      <c r="AH9" s="119">
        <v>500</v>
      </c>
      <c r="AI9" s="130">
        <f t="shared" si="7"/>
        <v>74.183976261127597</v>
      </c>
      <c r="AJ9" s="119">
        <v>582</v>
      </c>
      <c r="AK9" s="119">
        <v>439</v>
      </c>
      <c r="AL9" s="130">
        <f t="shared" si="8"/>
        <v>75.429553264604806</v>
      </c>
      <c r="AM9" s="119">
        <v>300</v>
      </c>
      <c r="AN9" s="119">
        <v>467</v>
      </c>
      <c r="AO9" s="130">
        <f t="shared" si="22"/>
        <v>155.66666666666666</v>
      </c>
      <c r="AP9" s="119">
        <v>173</v>
      </c>
      <c r="AQ9" s="119">
        <v>173</v>
      </c>
      <c r="AR9" s="130">
        <f t="shared" si="9"/>
        <v>100</v>
      </c>
      <c r="AS9" s="119">
        <v>200</v>
      </c>
      <c r="AT9" s="119">
        <v>200</v>
      </c>
      <c r="AU9" s="130">
        <f t="shared" si="21"/>
        <v>100</v>
      </c>
      <c r="AV9" s="119">
        <v>116</v>
      </c>
      <c r="AW9" s="119">
        <v>116</v>
      </c>
      <c r="AX9" s="130">
        <f t="shared" si="10"/>
        <v>100</v>
      </c>
      <c r="AY9" s="119">
        <v>200</v>
      </c>
      <c r="AZ9" s="119">
        <v>100</v>
      </c>
      <c r="BA9" s="130">
        <f t="shared" si="11"/>
        <v>50</v>
      </c>
      <c r="BB9" s="119">
        <v>210</v>
      </c>
      <c r="BC9" s="119">
        <v>310</v>
      </c>
      <c r="BD9" s="130">
        <f t="shared" si="12"/>
        <v>147.61904761904762</v>
      </c>
      <c r="BE9" s="119">
        <v>90</v>
      </c>
      <c r="BF9" s="119">
        <v>90</v>
      </c>
      <c r="BG9" s="130">
        <f t="shared" si="13"/>
        <v>100</v>
      </c>
      <c r="BH9" s="132">
        <f t="shared" si="14"/>
        <v>6445</v>
      </c>
      <c r="BI9" s="119">
        <f t="shared" si="15"/>
        <v>6295</v>
      </c>
      <c r="BJ9" s="133">
        <f t="shared" si="16"/>
        <v>97.672614429790542</v>
      </c>
    </row>
    <row r="10" spans="1:62" ht="15.75" x14ac:dyDescent="0.25">
      <c r="A10" s="117">
        <v>7</v>
      </c>
      <c r="B10" s="118" t="s">
        <v>26</v>
      </c>
      <c r="C10" s="119">
        <v>265</v>
      </c>
      <c r="D10" s="119">
        <v>265</v>
      </c>
      <c r="E10" s="120">
        <f t="shared" si="1"/>
        <v>100</v>
      </c>
      <c r="F10" s="119">
        <v>234</v>
      </c>
      <c r="G10" s="119">
        <v>220</v>
      </c>
      <c r="H10" s="120">
        <f t="shared" si="17"/>
        <v>94.01709401709401</v>
      </c>
      <c r="I10" s="119">
        <f t="shared" si="0"/>
        <v>499</v>
      </c>
      <c r="J10" s="119">
        <f t="shared" si="0"/>
        <v>485</v>
      </c>
      <c r="K10" s="120">
        <f t="shared" si="2"/>
        <v>97.194388777555105</v>
      </c>
      <c r="L10" s="119"/>
      <c r="M10" s="119"/>
      <c r="N10" s="126" t="e">
        <f t="shared" si="18"/>
        <v>#DIV/0!</v>
      </c>
      <c r="O10" s="119">
        <v>345</v>
      </c>
      <c r="P10" s="119">
        <v>304</v>
      </c>
      <c r="Q10" s="126">
        <f t="shared" si="19"/>
        <v>0.88115942028985506</v>
      </c>
      <c r="R10" s="119"/>
      <c r="S10" s="119"/>
      <c r="T10" s="128" t="e">
        <f t="shared" si="20"/>
        <v>#DIV/0!</v>
      </c>
      <c r="U10" s="119">
        <v>645</v>
      </c>
      <c r="V10" s="119">
        <v>448</v>
      </c>
      <c r="W10" s="120">
        <f t="shared" si="3"/>
        <v>69.457364341085267</v>
      </c>
      <c r="X10" s="119"/>
      <c r="Y10" s="119">
        <v>65</v>
      </c>
      <c r="Z10" s="120" t="e">
        <f t="shared" si="4"/>
        <v>#DIV/0!</v>
      </c>
      <c r="AA10" s="119">
        <v>891</v>
      </c>
      <c r="AB10" s="119">
        <v>950</v>
      </c>
      <c r="AC10" s="130">
        <f t="shared" si="5"/>
        <v>106.62177328843995</v>
      </c>
      <c r="AD10" s="119"/>
      <c r="AE10" s="119"/>
      <c r="AF10" s="130" t="e">
        <f t="shared" si="6"/>
        <v>#DIV/0!</v>
      </c>
      <c r="AG10" s="119">
        <v>263</v>
      </c>
      <c r="AH10" s="119">
        <v>125</v>
      </c>
      <c r="AI10" s="130">
        <f t="shared" si="7"/>
        <v>47.528517110266158</v>
      </c>
      <c r="AJ10" s="119">
        <v>550</v>
      </c>
      <c r="AK10" s="119">
        <v>675</v>
      </c>
      <c r="AL10" s="130">
        <f t="shared" si="8"/>
        <v>122.72727272727273</v>
      </c>
      <c r="AM10" s="119">
        <v>1071</v>
      </c>
      <c r="AN10" s="119">
        <v>748</v>
      </c>
      <c r="AO10" s="130"/>
      <c r="AP10" s="119">
        <v>1961</v>
      </c>
      <c r="AQ10" s="119">
        <v>486</v>
      </c>
      <c r="AR10" s="130">
        <f t="shared" si="9"/>
        <v>24.783273839877616</v>
      </c>
      <c r="AS10" s="119">
        <v>278</v>
      </c>
      <c r="AT10" s="119">
        <v>1608</v>
      </c>
      <c r="AU10" s="130">
        <f t="shared" si="21"/>
        <v>578.41726618705036</v>
      </c>
      <c r="AV10" s="119">
        <v>495</v>
      </c>
      <c r="AW10" s="119">
        <v>750</v>
      </c>
      <c r="AX10" s="130">
        <f t="shared" si="10"/>
        <v>151.5151515151515</v>
      </c>
      <c r="AY10" s="119">
        <v>765</v>
      </c>
      <c r="AZ10" s="119">
        <v>415</v>
      </c>
      <c r="BA10" s="130">
        <f t="shared" si="11"/>
        <v>54.248366013071895</v>
      </c>
      <c r="BB10" s="119">
        <v>66</v>
      </c>
      <c r="BC10" s="119">
        <v>10</v>
      </c>
      <c r="BD10" s="130">
        <f t="shared" si="12"/>
        <v>15.151515151515152</v>
      </c>
      <c r="BE10" s="119"/>
      <c r="BF10" s="119"/>
      <c r="BG10" s="130" t="e">
        <f t="shared" si="13"/>
        <v>#DIV/0!</v>
      </c>
      <c r="BH10" s="132">
        <f t="shared" si="14"/>
        <v>7829</v>
      </c>
      <c r="BI10" s="119">
        <f t="shared" si="15"/>
        <v>7069</v>
      </c>
      <c r="BJ10" s="133">
        <f t="shared" si="16"/>
        <v>90.292502235279088</v>
      </c>
    </row>
    <row r="11" spans="1:62" ht="15.75" x14ac:dyDescent="0.25">
      <c r="A11" s="117">
        <v>8</v>
      </c>
      <c r="B11" s="118" t="s">
        <v>27</v>
      </c>
      <c r="C11" s="119">
        <v>1666</v>
      </c>
      <c r="D11" s="119">
        <v>680</v>
      </c>
      <c r="E11" s="120">
        <f t="shared" si="1"/>
        <v>40.816326530612244</v>
      </c>
      <c r="F11" s="119">
        <v>2441</v>
      </c>
      <c r="G11" s="119">
        <v>2275</v>
      </c>
      <c r="H11" s="120">
        <f t="shared" si="17"/>
        <v>93.199508398197466</v>
      </c>
      <c r="I11" s="119">
        <f t="shared" si="0"/>
        <v>4107</v>
      </c>
      <c r="J11" s="119">
        <f t="shared" si="0"/>
        <v>2955</v>
      </c>
      <c r="K11" s="120">
        <f t="shared" si="2"/>
        <v>71.950328707085461</v>
      </c>
      <c r="L11" s="119">
        <v>579</v>
      </c>
      <c r="M11" s="119">
        <v>580</v>
      </c>
      <c r="N11" s="126">
        <f t="shared" si="18"/>
        <v>1.0017271157167531</v>
      </c>
      <c r="O11" s="119"/>
      <c r="P11" s="119">
        <v>25</v>
      </c>
      <c r="Q11" s="126" t="e">
        <f t="shared" si="19"/>
        <v>#DIV/0!</v>
      </c>
      <c r="R11" s="119"/>
      <c r="S11" s="119">
        <v>100</v>
      </c>
      <c r="T11" s="128" t="e">
        <f t="shared" si="20"/>
        <v>#DIV/0!</v>
      </c>
      <c r="U11" s="119">
        <v>460</v>
      </c>
      <c r="V11" s="119">
        <v>85</v>
      </c>
      <c r="W11" s="120">
        <f t="shared" si="3"/>
        <v>18.478260869565215</v>
      </c>
      <c r="X11" s="119"/>
      <c r="Y11" s="119">
        <v>550</v>
      </c>
      <c r="Z11" s="120" t="e">
        <f t="shared" si="4"/>
        <v>#DIV/0!</v>
      </c>
      <c r="AA11" s="119">
        <v>30</v>
      </c>
      <c r="AB11" s="119">
        <v>40</v>
      </c>
      <c r="AC11" s="130">
        <f t="shared" si="5"/>
        <v>133.33333333333331</v>
      </c>
      <c r="AD11" s="119">
        <v>200</v>
      </c>
      <c r="AE11" s="119">
        <v>200</v>
      </c>
      <c r="AF11" s="130">
        <f t="shared" si="6"/>
        <v>100</v>
      </c>
      <c r="AG11" s="119">
        <v>55</v>
      </c>
      <c r="AH11" s="119">
        <v>75</v>
      </c>
      <c r="AI11" s="130">
        <f t="shared" si="7"/>
        <v>136.36363636363635</v>
      </c>
      <c r="AJ11" s="119">
        <v>326</v>
      </c>
      <c r="AK11" s="119">
        <v>266</v>
      </c>
      <c r="AL11" s="130">
        <f t="shared" si="8"/>
        <v>81.595092024539866</v>
      </c>
      <c r="AM11" s="119">
        <v>36</v>
      </c>
      <c r="AN11" s="119">
        <v>172</v>
      </c>
      <c r="AO11" s="130"/>
      <c r="AP11" s="119">
        <v>245</v>
      </c>
      <c r="AQ11" s="119">
        <v>265</v>
      </c>
      <c r="AR11" s="130">
        <f t="shared" si="9"/>
        <v>108.16326530612245</v>
      </c>
      <c r="AS11" s="119">
        <v>75</v>
      </c>
      <c r="AT11" s="119">
        <v>25</v>
      </c>
      <c r="AU11" s="130">
        <f t="shared" si="21"/>
        <v>33.333333333333329</v>
      </c>
      <c r="AV11" s="119">
        <v>175</v>
      </c>
      <c r="AW11" s="119">
        <v>230</v>
      </c>
      <c r="AX11" s="130">
        <f t="shared" si="10"/>
        <v>131.42857142857142</v>
      </c>
      <c r="AY11" s="119">
        <v>58</v>
      </c>
      <c r="AZ11" s="119">
        <v>36</v>
      </c>
      <c r="BA11" s="130">
        <f t="shared" si="11"/>
        <v>62.068965517241381</v>
      </c>
      <c r="BB11" s="119"/>
      <c r="BC11" s="119"/>
      <c r="BD11" s="130" t="e">
        <f t="shared" si="12"/>
        <v>#DIV/0!</v>
      </c>
      <c r="BE11" s="119">
        <v>50</v>
      </c>
      <c r="BF11" s="119">
        <v>50</v>
      </c>
      <c r="BG11" s="130">
        <f t="shared" si="13"/>
        <v>100</v>
      </c>
      <c r="BH11" s="132">
        <f t="shared" si="14"/>
        <v>6396</v>
      </c>
      <c r="BI11" s="119">
        <f t="shared" si="15"/>
        <v>5654</v>
      </c>
      <c r="BJ11" s="133">
        <f t="shared" si="16"/>
        <v>88.398999374609133</v>
      </c>
    </row>
    <row r="12" spans="1:62" ht="15.75" x14ac:dyDescent="0.25">
      <c r="A12" s="117">
        <v>9</v>
      </c>
      <c r="B12" s="118" t="s">
        <v>28</v>
      </c>
      <c r="C12" s="119"/>
      <c r="D12" s="119"/>
      <c r="E12" s="120">
        <f t="shared" si="1"/>
        <v>0</v>
      </c>
      <c r="F12" s="119"/>
      <c r="G12" s="119"/>
      <c r="H12" s="120" t="e">
        <f t="shared" si="17"/>
        <v>#DIV/0!</v>
      </c>
      <c r="I12" s="119">
        <f t="shared" si="0"/>
        <v>0</v>
      </c>
      <c r="J12" s="119">
        <f t="shared" si="0"/>
        <v>0</v>
      </c>
      <c r="K12" s="120" t="e">
        <f t="shared" si="2"/>
        <v>#DIV/0!</v>
      </c>
      <c r="L12" s="119"/>
      <c r="M12" s="119"/>
      <c r="N12" s="126" t="e">
        <f t="shared" si="18"/>
        <v>#DIV/0!</v>
      </c>
      <c r="O12" s="119">
        <v>6149</v>
      </c>
      <c r="P12" s="119">
        <v>5651</v>
      </c>
      <c r="Q12" s="126">
        <f t="shared" si="19"/>
        <v>0.91901122133680269</v>
      </c>
      <c r="R12" s="119">
        <v>1100</v>
      </c>
      <c r="S12" s="119">
        <v>1100</v>
      </c>
      <c r="T12" s="128">
        <f t="shared" si="20"/>
        <v>100</v>
      </c>
      <c r="U12" s="119"/>
      <c r="V12" s="119"/>
      <c r="W12" s="120" t="e">
        <f t="shared" si="3"/>
        <v>#DIV/0!</v>
      </c>
      <c r="X12" s="119"/>
      <c r="Y12" s="119"/>
      <c r="Z12" s="120" t="e">
        <f t="shared" si="4"/>
        <v>#DIV/0!</v>
      </c>
      <c r="AA12" s="119"/>
      <c r="AB12" s="119"/>
      <c r="AC12" s="130" t="e">
        <f t="shared" si="5"/>
        <v>#DIV/0!</v>
      </c>
      <c r="AD12" s="119">
        <v>220</v>
      </c>
      <c r="AE12" s="119"/>
      <c r="AF12" s="130">
        <f t="shared" si="6"/>
        <v>0</v>
      </c>
      <c r="AG12" s="119">
        <v>3255</v>
      </c>
      <c r="AH12" s="119">
        <v>3005</v>
      </c>
      <c r="AI12" s="130">
        <f t="shared" si="7"/>
        <v>92.319508448540716</v>
      </c>
      <c r="AJ12" s="119"/>
      <c r="AK12" s="119"/>
      <c r="AL12" s="130" t="e">
        <f t="shared" si="8"/>
        <v>#DIV/0!</v>
      </c>
      <c r="AM12" s="119"/>
      <c r="AN12" s="119"/>
      <c r="AO12" s="130"/>
      <c r="AP12" s="119">
        <v>2775</v>
      </c>
      <c r="AQ12" s="119">
        <v>3078</v>
      </c>
      <c r="AR12" s="130">
        <f t="shared" si="9"/>
        <v>110.91891891891892</v>
      </c>
      <c r="AS12" s="119"/>
      <c r="AT12" s="119"/>
      <c r="AU12" s="130" t="e">
        <f t="shared" si="21"/>
        <v>#DIV/0!</v>
      </c>
      <c r="AV12" s="119">
        <v>547</v>
      </c>
      <c r="AW12" s="119">
        <v>517</v>
      </c>
      <c r="AX12" s="130">
        <f t="shared" si="10"/>
        <v>94.515539305301644</v>
      </c>
      <c r="AY12" s="119"/>
      <c r="AZ12" s="119"/>
      <c r="BA12" s="130" t="e">
        <f t="shared" si="11"/>
        <v>#DIV/0!</v>
      </c>
      <c r="BB12" s="119">
        <v>1252</v>
      </c>
      <c r="BC12" s="119">
        <v>1577</v>
      </c>
      <c r="BD12" s="130">
        <f t="shared" si="12"/>
        <v>125.95846645367412</v>
      </c>
      <c r="BE12" s="119"/>
      <c r="BF12" s="119"/>
      <c r="BG12" s="130" t="e">
        <f t="shared" si="13"/>
        <v>#DIV/0!</v>
      </c>
      <c r="BH12" s="132">
        <f t="shared" si="14"/>
        <v>15298</v>
      </c>
      <c r="BI12" s="119">
        <f t="shared" si="15"/>
        <v>14928</v>
      </c>
      <c r="BJ12" s="133">
        <f t="shared" si="16"/>
        <v>97.581383187344755</v>
      </c>
    </row>
    <row r="13" spans="1:62" ht="15.75" x14ac:dyDescent="0.25">
      <c r="A13" s="117">
        <v>10</v>
      </c>
      <c r="B13" s="118" t="s">
        <v>29</v>
      </c>
      <c r="C13" s="119">
        <v>1440</v>
      </c>
      <c r="D13" s="119">
        <v>1050</v>
      </c>
      <c r="E13" s="120">
        <f t="shared" si="1"/>
        <v>72.916666666666657</v>
      </c>
      <c r="F13" s="119"/>
      <c r="G13" s="119"/>
      <c r="H13" s="120" t="e">
        <f t="shared" si="17"/>
        <v>#DIV/0!</v>
      </c>
      <c r="I13" s="119">
        <f t="shared" si="0"/>
        <v>1440</v>
      </c>
      <c r="J13" s="119">
        <f t="shared" si="0"/>
        <v>1050</v>
      </c>
      <c r="K13" s="120">
        <f t="shared" si="2"/>
        <v>72.916666666666657</v>
      </c>
      <c r="L13" s="119"/>
      <c r="M13" s="119"/>
      <c r="N13" s="126" t="e">
        <f t="shared" si="18"/>
        <v>#DIV/0!</v>
      </c>
      <c r="O13" s="119">
        <v>940</v>
      </c>
      <c r="P13" s="119">
        <v>790</v>
      </c>
      <c r="Q13" s="126">
        <f t="shared" si="19"/>
        <v>0.84042553191489366</v>
      </c>
      <c r="R13" s="119">
        <v>1243</v>
      </c>
      <c r="S13" s="119">
        <v>970</v>
      </c>
      <c r="T13" s="128">
        <f t="shared" si="20"/>
        <v>78.037007240547069</v>
      </c>
      <c r="U13" s="119">
        <v>2815</v>
      </c>
      <c r="V13" s="119">
        <v>2545</v>
      </c>
      <c r="W13" s="120">
        <f t="shared" si="3"/>
        <v>90.40852575488455</v>
      </c>
      <c r="X13" s="119">
        <v>915</v>
      </c>
      <c r="Y13" s="119">
        <v>1119</v>
      </c>
      <c r="Z13" s="120">
        <f t="shared" si="4"/>
        <v>122.29508196721311</v>
      </c>
      <c r="AA13" s="119">
        <v>800</v>
      </c>
      <c r="AB13" s="119">
        <v>730</v>
      </c>
      <c r="AC13" s="130">
        <f t="shared" si="5"/>
        <v>91.25</v>
      </c>
      <c r="AD13" s="119">
        <v>1000</v>
      </c>
      <c r="AE13" s="119">
        <v>1000</v>
      </c>
      <c r="AF13" s="130">
        <f t="shared" si="6"/>
        <v>100</v>
      </c>
      <c r="AG13" s="119">
        <v>1070</v>
      </c>
      <c r="AH13" s="119">
        <v>280</v>
      </c>
      <c r="AI13" s="130">
        <f t="shared" si="7"/>
        <v>26.168224299065418</v>
      </c>
      <c r="AJ13" s="119">
        <v>2366</v>
      </c>
      <c r="AK13" s="119">
        <v>2926</v>
      </c>
      <c r="AL13" s="130">
        <f t="shared" si="8"/>
        <v>123.66863905325445</v>
      </c>
      <c r="AM13" s="119">
        <v>150</v>
      </c>
      <c r="AN13" s="119">
        <v>238</v>
      </c>
      <c r="AO13" s="130"/>
      <c r="AP13" s="119">
        <v>340</v>
      </c>
      <c r="AQ13" s="119">
        <v>850</v>
      </c>
      <c r="AR13" s="130">
        <f t="shared" si="9"/>
        <v>250</v>
      </c>
      <c r="AS13" s="119">
        <v>4255</v>
      </c>
      <c r="AT13" s="119">
        <v>1240</v>
      </c>
      <c r="AU13" s="130">
        <f t="shared" si="21"/>
        <v>29.142185663924796</v>
      </c>
      <c r="AV13" s="119"/>
      <c r="AW13" s="119"/>
      <c r="AX13" s="130" t="e">
        <f t="shared" si="10"/>
        <v>#DIV/0!</v>
      </c>
      <c r="AY13" s="119">
        <v>375</v>
      </c>
      <c r="AZ13" s="119">
        <v>1385</v>
      </c>
      <c r="BA13" s="130">
        <f t="shared" si="11"/>
        <v>369.33333333333331</v>
      </c>
      <c r="BB13" s="119">
        <v>11</v>
      </c>
      <c r="BC13" s="119">
        <v>364</v>
      </c>
      <c r="BD13" s="130">
        <f t="shared" si="12"/>
        <v>3309.0909090909095</v>
      </c>
      <c r="BE13" s="119"/>
      <c r="BF13" s="119"/>
      <c r="BG13" s="130" t="e">
        <f t="shared" si="13"/>
        <v>#DIV/0!</v>
      </c>
      <c r="BH13" s="132">
        <f t="shared" si="14"/>
        <v>17720</v>
      </c>
      <c r="BI13" s="119">
        <f t="shared" si="15"/>
        <v>15487</v>
      </c>
      <c r="BJ13" s="133">
        <f t="shared" si="16"/>
        <v>87.398419864559813</v>
      </c>
    </row>
    <row r="14" spans="1:62" ht="15.75" x14ac:dyDescent="0.25">
      <c r="A14" s="117">
        <v>11</v>
      </c>
      <c r="B14" s="118" t="s">
        <v>30</v>
      </c>
      <c r="C14" s="119">
        <v>400</v>
      </c>
      <c r="D14" s="119">
        <v>400</v>
      </c>
      <c r="E14" s="120">
        <f t="shared" si="1"/>
        <v>100</v>
      </c>
      <c r="F14" s="119">
        <v>6940</v>
      </c>
      <c r="G14" s="119">
        <v>5102</v>
      </c>
      <c r="H14" s="120">
        <f t="shared" si="17"/>
        <v>73.515850144092227</v>
      </c>
      <c r="I14" s="119">
        <f t="shared" si="0"/>
        <v>7340</v>
      </c>
      <c r="J14" s="119">
        <f t="shared" si="0"/>
        <v>5502</v>
      </c>
      <c r="K14" s="120">
        <f t="shared" si="2"/>
        <v>74.959128065395092</v>
      </c>
      <c r="L14" s="119"/>
      <c r="M14" s="119">
        <v>260</v>
      </c>
      <c r="N14" s="126" t="e">
        <f t="shared" si="18"/>
        <v>#DIV/0!</v>
      </c>
      <c r="O14" s="119">
        <v>800</v>
      </c>
      <c r="P14" s="119">
        <v>800</v>
      </c>
      <c r="Q14" s="126">
        <f t="shared" si="19"/>
        <v>1</v>
      </c>
      <c r="R14" s="119"/>
      <c r="S14" s="119">
        <v>200</v>
      </c>
      <c r="T14" s="128" t="e">
        <f t="shared" si="20"/>
        <v>#DIV/0!</v>
      </c>
      <c r="U14" s="119"/>
      <c r="V14" s="119"/>
      <c r="W14" s="120" t="e">
        <f t="shared" si="3"/>
        <v>#DIV/0!</v>
      </c>
      <c r="X14" s="119"/>
      <c r="Y14" s="119"/>
      <c r="Z14" s="120" t="e">
        <f t="shared" si="4"/>
        <v>#DIV/0!</v>
      </c>
      <c r="AA14" s="119">
        <v>120</v>
      </c>
      <c r="AB14" s="119">
        <v>180</v>
      </c>
      <c r="AC14" s="130">
        <f t="shared" si="5"/>
        <v>150</v>
      </c>
      <c r="AD14" s="119"/>
      <c r="AE14" s="119"/>
      <c r="AF14" s="130" t="e">
        <f t="shared" si="6"/>
        <v>#DIV/0!</v>
      </c>
      <c r="AG14" s="119">
        <v>120</v>
      </c>
      <c r="AH14" s="119">
        <v>270</v>
      </c>
      <c r="AI14" s="130">
        <f t="shared" si="7"/>
        <v>225</v>
      </c>
      <c r="AJ14" s="119">
        <v>1205</v>
      </c>
      <c r="AK14" s="119">
        <v>1620</v>
      </c>
      <c r="AL14" s="130">
        <f t="shared" si="8"/>
        <v>134.43983402489627</v>
      </c>
      <c r="AM14" s="119">
        <v>640</v>
      </c>
      <c r="AN14" s="119">
        <v>1080</v>
      </c>
      <c r="AO14" s="130"/>
      <c r="AP14" s="119">
        <v>480</v>
      </c>
      <c r="AQ14" s="119">
        <v>490</v>
      </c>
      <c r="AR14" s="130">
        <f t="shared" si="9"/>
        <v>102.08333333333333</v>
      </c>
      <c r="AS14" s="119"/>
      <c r="AT14" s="119"/>
      <c r="AU14" s="130" t="e">
        <f t="shared" si="21"/>
        <v>#DIV/0!</v>
      </c>
      <c r="AV14" s="119">
        <v>820</v>
      </c>
      <c r="AW14" s="119">
        <v>1170</v>
      </c>
      <c r="AX14" s="130">
        <f t="shared" si="10"/>
        <v>142.6829268292683</v>
      </c>
      <c r="AY14" s="119">
        <v>20</v>
      </c>
      <c r="AZ14" s="119">
        <v>20</v>
      </c>
      <c r="BA14" s="130">
        <f t="shared" si="11"/>
        <v>100</v>
      </c>
      <c r="BB14" s="119"/>
      <c r="BC14" s="119"/>
      <c r="BD14" s="130" t="e">
        <f t="shared" si="12"/>
        <v>#DIV/0!</v>
      </c>
      <c r="BE14" s="119">
        <v>20</v>
      </c>
      <c r="BF14" s="119">
        <v>20</v>
      </c>
      <c r="BG14" s="130">
        <f t="shared" si="13"/>
        <v>100</v>
      </c>
      <c r="BH14" s="132">
        <f t="shared" si="14"/>
        <v>11565</v>
      </c>
      <c r="BI14" s="119">
        <f t="shared" si="15"/>
        <v>11612</v>
      </c>
      <c r="BJ14" s="133">
        <f t="shared" si="16"/>
        <v>100.40639861651535</v>
      </c>
    </row>
    <row r="15" spans="1:62" ht="15.75" x14ac:dyDescent="0.25">
      <c r="A15" s="117">
        <v>12</v>
      </c>
      <c r="B15" s="118" t="s">
        <v>31</v>
      </c>
      <c r="C15" s="119"/>
      <c r="D15" s="119"/>
      <c r="E15" s="120">
        <f t="shared" si="1"/>
        <v>0</v>
      </c>
      <c r="F15" s="119">
        <v>370</v>
      </c>
      <c r="G15" s="119">
        <v>345</v>
      </c>
      <c r="H15" s="120">
        <f t="shared" si="17"/>
        <v>93.243243243243242</v>
      </c>
      <c r="I15" s="119">
        <f t="shared" si="0"/>
        <v>370</v>
      </c>
      <c r="J15" s="119">
        <f t="shared" si="0"/>
        <v>345</v>
      </c>
      <c r="K15" s="120">
        <f t="shared" si="2"/>
        <v>93.243243243243242</v>
      </c>
      <c r="L15" s="119"/>
      <c r="M15" s="119"/>
      <c r="N15" s="126" t="e">
        <f t="shared" si="18"/>
        <v>#DIV/0!</v>
      </c>
      <c r="O15" s="119">
        <v>345</v>
      </c>
      <c r="P15" s="119">
        <v>90</v>
      </c>
      <c r="Q15" s="126">
        <f t="shared" si="19"/>
        <v>0.2608695652173913</v>
      </c>
      <c r="R15" s="119">
        <v>140</v>
      </c>
      <c r="S15" s="119">
        <v>120</v>
      </c>
      <c r="T15" s="128">
        <f t="shared" si="20"/>
        <v>85.714285714285708</v>
      </c>
      <c r="U15" s="119">
        <v>300</v>
      </c>
      <c r="V15" s="119">
        <v>500</v>
      </c>
      <c r="W15" s="120">
        <f t="shared" si="3"/>
        <v>166.66666666666669</v>
      </c>
      <c r="X15" s="119">
        <v>300</v>
      </c>
      <c r="Y15" s="119">
        <v>260</v>
      </c>
      <c r="Z15" s="120">
        <f t="shared" si="4"/>
        <v>86.666666666666671</v>
      </c>
      <c r="AA15" s="119">
        <v>720</v>
      </c>
      <c r="AB15" s="119">
        <v>720</v>
      </c>
      <c r="AC15" s="130">
        <f t="shared" si="5"/>
        <v>100</v>
      </c>
      <c r="AD15" s="119">
        <v>280</v>
      </c>
      <c r="AE15" s="119">
        <v>280</v>
      </c>
      <c r="AF15" s="130">
        <f t="shared" si="6"/>
        <v>100</v>
      </c>
      <c r="AG15" s="119">
        <v>740</v>
      </c>
      <c r="AH15" s="119">
        <v>390</v>
      </c>
      <c r="AI15" s="130">
        <f t="shared" si="7"/>
        <v>52.702702702702695</v>
      </c>
      <c r="AJ15" s="119">
        <v>580</v>
      </c>
      <c r="AK15" s="119">
        <v>930</v>
      </c>
      <c r="AL15" s="130">
        <f t="shared" si="8"/>
        <v>160.34482758620689</v>
      </c>
      <c r="AM15" s="119">
        <v>960</v>
      </c>
      <c r="AN15" s="119">
        <v>960</v>
      </c>
      <c r="AO15" s="130"/>
      <c r="AP15" s="119">
        <v>650</v>
      </c>
      <c r="AQ15" s="119">
        <v>550</v>
      </c>
      <c r="AR15" s="130">
        <f t="shared" si="9"/>
        <v>84.615384615384613</v>
      </c>
      <c r="AS15" s="119">
        <v>525</v>
      </c>
      <c r="AT15" s="119">
        <v>465</v>
      </c>
      <c r="AU15" s="130">
        <f t="shared" si="21"/>
        <v>88.571428571428569</v>
      </c>
      <c r="AV15" s="119">
        <v>630</v>
      </c>
      <c r="AW15" s="119">
        <v>500</v>
      </c>
      <c r="AX15" s="130">
        <f t="shared" si="10"/>
        <v>79.365079365079367</v>
      </c>
      <c r="AY15" s="119">
        <v>810</v>
      </c>
      <c r="AZ15" s="119">
        <v>820</v>
      </c>
      <c r="BA15" s="130">
        <f t="shared" si="11"/>
        <v>101.23456790123457</v>
      </c>
      <c r="BB15" s="119">
        <v>450</v>
      </c>
      <c r="BC15" s="119">
        <v>350</v>
      </c>
      <c r="BD15" s="130">
        <f t="shared" si="12"/>
        <v>77.777777777777786</v>
      </c>
      <c r="BE15" s="119"/>
      <c r="BF15" s="119"/>
      <c r="BG15" s="130" t="e">
        <f t="shared" si="13"/>
        <v>#DIV/0!</v>
      </c>
      <c r="BH15" s="132">
        <f t="shared" si="14"/>
        <v>7800</v>
      </c>
      <c r="BI15" s="119">
        <f t="shared" si="15"/>
        <v>7280</v>
      </c>
      <c r="BJ15" s="133">
        <f t="shared" si="16"/>
        <v>93.333333333333329</v>
      </c>
    </row>
    <row r="16" spans="1:62" ht="15.75" x14ac:dyDescent="0.25">
      <c r="A16" s="117">
        <v>13</v>
      </c>
      <c r="B16" s="118" t="s">
        <v>32</v>
      </c>
      <c r="C16" s="119">
        <v>2000</v>
      </c>
      <c r="D16" s="119">
        <v>2000</v>
      </c>
      <c r="E16" s="120">
        <f t="shared" si="1"/>
        <v>100</v>
      </c>
      <c r="F16" s="119"/>
      <c r="G16" s="119"/>
      <c r="H16" s="120" t="e">
        <f t="shared" si="17"/>
        <v>#DIV/0!</v>
      </c>
      <c r="I16" s="119">
        <f t="shared" si="0"/>
        <v>2000</v>
      </c>
      <c r="J16" s="119">
        <f t="shared" si="0"/>
        <v>2000</v>
      </c>
      <c r="K16" s="120">
        <f t="shared" si="2"/>
        <v>100</v>
      </c>
      <c r="L16" s="119">
        <v>1740</v>
      </c>
      <c r="M16" s="119">
        <v>1740</v>
      </c>
      <c r="N16" s="126">
        <f t="shared" si="18"/>
        <v>1</v>
      </c>
      <c r="O16" s="119">
        <v>560</v>
      </c>
      <c r="P16" s="119">
        <v>560</v>
      </c>
      <c r="Q16" s="126">
        <f t="shared" si="19"/>
        <v>1</v>
      </c>
      <c r="R16" s="119"/>
      <c r="S16" s="119"/>
      <c r="T16" s="128" t="e">
        <f t="shared" si="20"/>
        <v>#DIV/0!</v>
      </c>
      <c r="U16" s="119">
        <v>550</v>
      </c>
      <c r="V16" s="119">
        <v>500</v>
      </c>
      <c r="W16" s="120">
        <f t="shared" si="3"/>
        <v>90.909090909090907</v>
      </c>
      <c r="X16" s="119">
        <v>80</v>
      </c>
      <c r="Y16" s="119">
        <v>130</v>
      </c>
      <c r="Z16" s="120">
        <f t="shared" si="4"/>
        <v>162.5</v>
      </c>
      <c r="AA16" s="119">
        <v>30</v>
      </c>
      <c r="AB16" s="119">
        <v>50</v>
      </c>
      <c r="AC16" s="130">
        <f t="shared" si="5"/>
        <v>166.66666666666669</v>
      </c>
      <c r="AD16" s="119"/>
      <c r="AE16" s="119"/>
      <c r="AF16" s="130" t="e">
        <f t="shared" si="6"/>
        <v>#DIV/0!</v>
      </c>
      <c r="AG16" s="119">
        <v>100</v>
      </c>
      <c r="AH16" s="119"/>
      <c r="AI16" s="130">
        <f t="shared" si="7"/>
        <v>0</v>
      </c>
      <c r="AJ16" s="119"/>
      <c r="AK16" s="119">
        <v>100</v>
      </c>
      <c r="AL16" s="130" t="e">
        <f t="shared" si="8"/>
        <v>#DIV/0!</v>
      </c>
      <c r="AM16" s="119">
        <v>690</v>
      </c>
      <c r="AN16" s="119">
        <v>690</v>
      </c>
      <c r="AO16" s="130"/>
      <c r="AP16" s="119">
        <v>550</v>
      </c>
      <c r="AQ16" s="119">
        <v>550</v>
      </c>
      <c r="AR16" s="130">
        <f t="shared" si="9"/>
        <v>100</v>
      </c>
      <c r="AS16" s="119"/>
      <c r="AT16" s="119"/>
      <c r="AU16" s="130" t="e">
        <f t="shared" si="21"/>
        <v>#DIV/0!</v>
      </c>
      <c r="AV16" s="119">
        <v>160</v>
      </c>
      <c r="AW16" s="119">
        <v>145</v>
      </c>
      <c r="AX16" s="130">
        <f t="shared" si="10"/>
        <v>90.625</v>
      </c>
      <c r="AY16" s="119">
        <v>515</v>
      </c>
      <c r="AZ16" s="119">
        <v>530</v>
      </c>
      <c r="BA16" s="130">
        <f t="shared" si="11"/>
        <v>102.91262135922329</v>
      </c>
      <c r="BB16" s="119">
        <v>570</v>
      </c>
      <c r="BC16" s="119">
        <v>500</v>
      </c>
      <c r="BD16" s="130">
        <f t="shared" si="12"/>
        <v>87.719298245614027</v>
      </c>
      <c r="BE16" s="119"/>
      <c r="BF16" s="119">
        <v>70</v>
      </c>
      <c r="BG16" s="130" t="e">
        <f t="shared" si="13"/>
        <v>#DIV/0!</v>
      </c>
      <c r="BH16" s="132">
        <f t="shared" si="14"/>
        <v>7545</v>
      </c>
      <c r="BI16" s="119">
        <f t="shared" si="15"/>
        <v>7565</v>
      </c>
      <c r="BJ16" s="133">
        <f t="shared" si="16"/>
        <v>100.26507620941021</v>
      </c>
    </row>
    <row r="17" spans="1:62" ht="15.75" x14ac:dyDescent="0.25">
      <c r="A17" s="117">
        <v>14</v>
      </c>
      <c r="B17" s="118" t="s">
        <v>33</v>
      </c>
      <c r="C17" s="119"/>
      <c r="D17" s="119"/>
      <c r="E17" s="120">
        <f t="shared" si="1"/>
        <v>0</v>
      </c>
      <c r="F17" s="119"/>
      <c r="G17" s="119"/>
      <c r="H17" s="120" t="e">
        <f t="shared" si="17"/>
        <v>#DIV/0!</v>
      </c>
      <c r="I17" s="119">
        <f t="shared" si="0"/>
        <v>0</v>
      </c>
      <c r="J17" s="119">
        <f t="shared" si="0"/>
        <v>0</v>
      </c>
      <c r="K17" s="120" t="e">
        <f t="shared" si="2"/>
        <v>#DIV/0!</v>
      </c>
      <c r="L17" s="119"/>
      <c r="M17" s="119"/>
      <c r="N17" s="126" t="e">
        <f t="shared" si="18"/>
        <v>#DIV/0!</v>
      </c>
      <c r="O17" s="119">
        <v>577</v>
      </c>
      <c r="P17" s="119">
        <v>77</v>
      </c>
      <c r="Q17" s="126">
        <f t="shared" si="19"/>
        <v>0.13344887348353554</v>
      </c>
      <c r="R17" s="119"/>
      <c r="S17" s="119"/>
      <c r="T17" s="128" t="e">
        <f t="shared" si="20"/>
        <v>#DIV/0!</v>
      </c>
      <c r="U17" s="119"/>
      <c r="V17" s="119"/>
      <c r="W17" s="120" t="e">
        <f t="shared" si="3"/>
        <v>#DIV/0!</v>
      </c>
      <c r="X17" s="119"/>
      <c r="Y17" s="119"/>
      <c r="Z17" s="120" t="e">
        <f t="shared" si="4"/>
        <v>#DIV/0!</v>
      </c>
      <c r="AA17" s="119"/>
      <c r="AB17" s="119"/>
      <c r="AC17" s="130" t="e">
        <f t="shared" si="5"/>
        <v>#DIV/0!</v>
      </c>
      <c r="AD17" s="119">
        <v>1850</v>
      </c>
      <c r="AE17" s="119">
        <v>1625</v>
      </c>
      <c r="AF17" s="130">
        <f t="shared" si="6"/>
        <v>87.837837837837839</v>
      </c>
      <c r="AG17" s="119">
        <v>100</v>
      </c>
      <c r="AH17" s="119"/>
      <c r="AI17" s="130">
        <f t="shared" si="7"/>
        <v>0</v>
      </c>
      <c r="AJ17" s="119">
        <v>300</v>
      </c>
      <c r="AK17" s="119"/>
      <c r="AL17" s="130">
        <f t="shared" si="8"/>
        <v>0</v>
      </c>
      <c r="AM17" s="119">
        <v>66</v>
      </c>
      <c r="AN17" s="119">
        <v>305</v>
      </c>
      <c r="AO17" s="130"/>
      <c r="AP17" s="119">
        <v>1365</v>
      </c>
      <c r="AQ17" s="119">
        <v>1265</v>
      </c>
      <c r="AR17" s="130">
        <f t="shared" si="9"/>
        <v>92.673992673992672</v>
      </c>
      <c r="AS17" s="119">
        <v>350</v>
      </c>
      <c r="AT17" s="119">
        <v>713</v>
      </c>
      <c r="AU17" s="130">
        <f t="shared" si="21"/>
        <v>203.71428571428569</v>
      </c>
      <c r="AV17" s="119">
        <v>1443</v>
      </c>
      <c r="AW17" s="119">
        <v>1151</v>
      </c>
      <c r="AX17" s="130">
        <f t="shared" si="10"/>
        <v>79.764379764379768</v>
      </c>
      <c r="AY17" s="119">
        <v>540</v>
      </c>
      <c r="AZ17" s="119">
        <v>60</v>
      </c>
      <c r="BA17" s="130">
        <f t="shared" si="11"/>
        <v>11.111111111111111</v>
      </c>
      <c r="BB17" s="119"/>
      <c r="BC17" s="119">
        <v>275</v>
      </c>
      <c r="BD17" s="130" t="e">
        <f t="shared" si="12"/>
        <v>#DIV/0!</v>
      </c>
      <c r="BE17" s="119"/>
      <c r="BF17" s="119"/>
      <c r="BG17" s="130" t="e">
        <f t="shared" si="13"/>
        <v>#DIV/0!</v>
      </c>
      <c r="BH17" s="132">
        <f t="shared" si="14"/>
        <v>6591</v>
      </c>
      <c r="BI17" s="119">
        <f t="shared" si="15"/>
        <v>5471</v>
      </c>
      <c r="BJ17" s="133">
        <f t="shared" si="16"/>
        <v>83.007130936125023</v>
      </c>
    </row>
    <row r="18" spans="1:62" ht="15.75" x14ac:dyDescent="0.25">
      <c r="A18" s="117">
        <v>15</v>
      </c>
      <c r="B18" s="118" t="s">
        <v>34</v>
      </c>
      <c r="C18" s="119">
        <v>3640</v>
      </c>
      <c r="D18" s="119"/>
      <c r="E18" s="120">
        <f t="shared" si="1"/>
        <v>0</v>
      </c>
      <c r="F18" s="119"/>
      <c r="G18" s="119"/>
      <c r="H18" s="120" t="e">
        <f t="shared" si="17"/>
        <v>#DIV/0!</v>
      </c>
      <c r="I18" s="119">
        <f t="shared" si="0"/>
        <v>3640</v>
      </c>
      <c r="J18" s="119">
        <f t="shared" si="0"/>
        <v>0</v>
      </c>
      <c r="K18" s="120">
        <f t="shared" si="2"/>
        <v>0</v>
      </c>
      <c r="L18" s="119">
        <v>510</v>
      </c>
      <c r="M18" s="119">
        <v>710</v>
      </c>
      <c r="N18" s="126">
        <f t="shared" si="18"/>
        <v>1.392156862745098</v>
      </c>
      <c r="O18" s="119">
        <v>470</v>
      </c>
      <c r="P18" s="119">
        <v>440</v>
      </c>
      <c r="Q18" s="126">
        <f t="shared" si="19"/>
        <v>0.93617021276595747</v>
      </c>
      <c r="R18" s="119"/>
      <c r="S18" s="119">
        <v>40</v>
      </c>
      <c r="T18" s="128" t="e">
        <f t="shared" si="20"/>
        <v>#DIV/0!</v>
      </c>
      <c r="U18" s="119">
        <v>280</v>
      </c>
      <c r="V18" s="119">
        <v>100</v>
      </c>
      <c r="W18" s="120">
        <f t="shared" si="3"/>
        <v>35.714285714285715</v>
      </c>
      <c r="X18" s="119">
        <v>165</v>
      </c>
      <c r="Y18" s="119">
        <v>265</v>
      </c>
      <c r="Z18" s="120">
        <f t="shared" si="4"/>
        <v>160.60606060606059</v>
      </c>
      <c r="AA18" s="119">
        <v>300</v>
      </c>
      <c r="AB18" s="119">
        <v>1150</v>
      </c>
      <c r="AC18" s="130">
        <f t="shared" si="5"/>
        <v>383.33333333333337</v>
      </c>
      <c r="AD18" s="119">
        <v>700</v>
      </c>
      <c r="AE18" s="119">
        <v>300</v>
      </c>
      <c r="AF18" s="130">
        <f t="shared" si="6"/>
        <v>42.857142857142854</v>
      </c>
      <c r="AG18" s="119">
        <v>450</v>
      </c>
      <c r="AH18" s="119">
        <v>150</v>
      </c>
      <c r="AI18" s="130">
        <f t="shared" si="7"/>
        <v>33.333333333333329</v>
      </c>
      <c r="AJ18" s="119">
        <v>100</v>
      </c>
      <c r="AK18" s="119">
        <v>1200</v>
      </c>
      <c r="AL18" s="130">
        <f t="shared" si="8"/>
        <v>1200</v>
      </c>
      <c r="AM18" s="119">
        <v>850</v>
      </c>
      <c r="AN18" s="119">
        <v>250</v>
      </c>
      <c r="AO18" s="130"/>
      <c r="AP18" s="119">
        <v>550</v>
      </c>
      <c r="AQ18" s="119">
        <v>1260</v>
      </c>
      <c r="AR18" s="130">
        <f t="shared" si="9"/>
        <v>229.09090909090909</v>
      </c>
      <c r="AS18" s="119">
        <v>800</v>
      </c>
      <c r="AT18" s="119">
        <v>200</v>
      </c>
      <c r="AU18" s="130">
        <f t="shared" si="21"/>
        <v>25</v>
      </c>
      <c r="AV18" s="119">
        <v>100</v>
      </c>
      <c r="AW18" s="119">
        <v>500</v>
      </c>
      <c r="AX18" s="130">
        <f t="shared" si="10"/>
        <v>500</v>
      </c>
      <c r="AY18" s="119">
        <v>302</v>
      </c>
      <c r="AZ18" s="119">
        <v>362</v>
      </c>
      <c r="BA18" s="130">
        <f t="shared" si="11"/>
        <v>119.86754966887416</v>
      </c>
      <c r="BB18" s="119">
        <v>48</v>
      </c>
      <c r="BC18" s="119">
        <v>248</v>
      </c>
      <c r="BD18" s="130">
        <f t="shared" si="12"/>
        <v>516.66666666666674</v>
      </c>
      <c r="BE18" s="119"/>
      <c r="BF18" s="119"/>
      <c r="BG18" s="130" t="e">
        <f t="shared" si="13"/>
        <v>#DIV/0!</v>
      </c>
      <c r="BH18" s="132">
        <f t="shared" si="14"/>
        <v>9265</v>
      </c>
      <c r="BI18" s="119">
        <f t="shared" si="15"/>
        <v>7175</v>
      </c>
      <c r="BJ18" s="133">
        <f t="shared" si="16"/>
        <v>77.441985968699413</v>
      </c>
    </row>
    <row r="19" spans="1:62" ht="15.75" x14ac:dyDescent="0.25">
      <c r="A19" s="117">
        <v>16</v>
      </c>
      <c r="B19" s="118" t="s">
        <v>35</v>
      </c>
      <c r="C19" s="119"/>
      <c r="D19" s="119"/>
      <c r="E19" s="120">
        <f t="shared" si="1"/>
        <v>0</v>
      </c>
      <c r="F19" s="119"/>
      <c r="G19" s="119"/>
      <c r="H19" s="120" t="e">
        <f t="shared" si="17"/>
        <v>#DIV/0!</v>
      </c>
      <c r="I19" s="119">
        <f t="shared" si="0"/>
        <v>0</v>
      </c>
      <c r="J19" s="119">
        <f t="shared" si="0"/>
        <v>0</v>
      </c>
      <c r="K19" s="120" t="e">
        <f t="shared" si="2"/>
        <v>#DIV/0!</v>
      </c>
      <c r="L19" s="119"/>
      <c r="M19" s="119"/>
      <c r="N19" s="126" t="e">
        <f t="shared" si="18"/>
        <v>#DIV/0!</v>
      </c>
      <c r="O19" s="119">
        <v>1685</v>
      </c>
      <c r="P19" s="119">
        <v>1477</v>
      </c>
      <c r="Q19" s="126">
        <f t="shared" si="19"/>
        <v>0.87655786350148368</v>
      </c>
      <c r="R19" s="119"/>
      <c r="S19" s="119"/>
      <c r="T19" s="128" t="e">
        <f t="shared" si="20"/>
        <v>#DIV/0!</v>
      </c>
      <c r="U19" s="119">
        <v>140</v>
      </c>
      <c r="V19" s="119">
        <v>310</v>
      </c>
      <c r="W19" s="120">
        <f t="shared" si="3"/>
        <v>221.42857142857144</v>
      </c>
      <c r="X19" s="119">
        <v>180</v>
      </c>
      <c r="Y19" s="119">
        <v>180</v>
      </c>
      <c r="Z19" s="120">
        <f t="shared" si="4"/>
        <v>100</v>
      </c>
      <c r="AA19" s="119">
        <v>532</v>
      </c>
      <c r="AB19" s="119">
        <v>136</v>
      </c>
      <c r="AC19" s="130">
        <f t="shared" si="5"/>
        <v>25.563909774436087</v>
      </c>
      <c r="AD19" s="119"/>
      <c r="AE19" s="119"/>
      <c r="AF19" s="130" t="e">
        <f t="shared" si="6"/>
        <v>#DIV/0!</v>
      </c>
      <c r="AG19" s="119"/>
      <c r="AH19" s="119"/>
      <c r="AI19" s="130" t="e">
        <f t="shared" si="7"/>
        <v>#DIV/0!</v>
      </c>
      <c r="AJ19" s="119">
        <v>882</v>
      </c>
      <c r="AK19" s="119">
        <v>791</v>
      </c>
      <c r="AL19" s="130">
        <f t="shared" si="8"/>
        <v>89.682539682539684</v>
      </c>
      <c r="AM19" s="119">
        <v>340</v>
      </c>
      <c r="AN19" s="119">
        <v>255</v>
      </c>
      <c r="AO19" s="130"/>
      <c r="AP19" s="119">
        <v>470</v>
      </c>
      <c r="AQ19" s="119">
        <v>587</v>
      </c>
      <c r="AR19" s="130">
        <f t="shared" si="9"/>
        <v>124.8936170212766</v>
      </c>
      <c r="AS19" s="119">
        <v>484</v>
      </c>
      <c r="AT19" s="119">
        <v>105</v>
      </c>
      <c r="AU19" s="130">
        <f t="shared" si="21"/>
        <v>21.694214876033058</v>
      </c>
      <c r="AV19" s="119">
        <v>85</v>
      </c>
      <c r="AW19" s="119">
        <v>509</v>
      </c>
      <c r="AX19" s="130">
        <f t="shared" si="10"/>
        <v>598.82352941176475</v>
      </c>
      <c r="AY19" s="119">
        <v>500</v>
      </c>
      <c r="AZ19" s="119">
        <v>498</v>
      </c>
      <c r="BA19" s="130">
        <f t="shared" si="11"/>
        <v>99.6</v>
      </c>
      <c r="BB19" s="119"/>
      <c r="BC19" s="119"/>
      <c r="BD19" s="130" t="e">
        <f t="shared" si="12"/>
        <v>#DIV/0!</v>
      </c>
      <c r="BE19" s="119">
        <v>535</v>
      </c>
      <c r="BF19" s="119">
        <v>595</v>
      </c>
      <c r="BG19" s="130">
        <f t="shared" si="13"/>
        <v>111.21495327102804</v>
      </c>
      <c r="BH19" s="132">
        <f t="shared" si="14"/>
        <v>5833</v>
      </c>
      <c r="BI19" s="119">
        <f t="shared" si="15"/>
        <v>5443</v>
      </c>
      <c r="BJ19" s="133">
        <f t="shared" si="16"/>
        <v>93.313903651637233</v>
      </c>
    </row>
    <row r="20" spans="1:62" ht="15.75" x14ac:dyDescent="0.25">
      <c r="A20" s="117">
        <v>17</v>
      </c>
      <c r="B20" s="118" t="s">
        <v>36</v>
      </c>
      <c r="C20" s="119">
        <v>20</v>
      </c>
      <c r="D20" s="119">
        <v>20</v>
      </c>
      <c r="E20" s="120">
        <f t="shared" si="1"/>
        <v>100</v>
      </c>
      <c r="F20" s="119">
        <v>30</v>
      </c>
      <c r="G20" s="119"/>
      <c r="H20" s="120">
        <f t="shared" si="17"/>
        <v>0</v>
      </c>
      <c r="I20" s="119">
        <f t="shared" si="0"/>
        <v>50</v>
      </c>
      <c r="J20" s="119">
        <f t="shared" si="0"/>
        <v>20</v>
      </c>
      <c r="K20" s="120">
        <f t="shared" si="2"/>
        <v>40</v>
      </c>
      <c r="L20" s="119">
        <v>50</v>
      </c>
      <c r="M20" s="119">
        <v>80</v>
      </c>
      <c r="N20" s="126">
        <f t="shared" si="18"/>
        <v>1.6</v>
      </c>
      <c r="O20" s="119"/>
      <c r="P20" s="119"/>
      <c r="Q20" s="126" t="e">
        <f t="shared" si="19"/>
        <v>#DIV/0!</v>
      </c>
      <c r="R20" s="119"/>
      <c r="S20" s="119"/>
      <c r="T20" s="128" t="e">
        <f t="shared" si="20"/>
        <v>#DIV/0!</v>
      </c>
      <c r="U20" s="119">
        <v>30</v>
      </c>
      <c r="V20" s="119">
        <v>30</v>
      </c>
      <c r="W20" s="120">
        <f t="shared" si="3"/>
        <v>100</v>
      </c>
      <c r="X20" s="119"/>
      <c r="Y20" s="119"/>
      <c r="Z20" s="120" t="e">
        <f t="shared" si="4"/>
        <v>#DIV/0!</v>
      </c>
      <c r="AA20" s="119">
        <v>85</v>
      </c>
      <c r="AB20" s="119">
        <v>85</v>
      </c>
      <c r="AC20" s="130">
        <f t="shared" si="5"/>
        <v>100</v>
      </c>
      <c r="AD20" s="119"/>
      <c r="AE20" s="119"/>
      <c r="AF20" s="130" t="e">
        <f t="shared" si="6"/>
        <v>#DIV/0!</v>
      </c>
      <c r="AG20" s="119"/>
      <c r="AH20" s="119"/>
      <c r="AI20" s="130" t="e">
        <f t="shared" si="7"/>
        <v>#DIV/0!</v>
      </c>
      <c r="AJ20" s="119">
        <v>65</v>
      </c>
      <c r="AK20" s="119">
        <v>65</v>
      </c>
      <c r="AL20" s="130">
        <f t="shared" si="8"/>
        <v>100</v>
      </c>
      <c r="AM20" s="119">
        <v>115</v>
      </c>
      <c r="AN20" s="119">
        <v>115</v>
      </c>
      <c r="AO20" s="130"/>
      <c r="AP20" s="119">
        <v>172</v>
      </c>
      <c r="AQ20" s="119">
        <v>147</v>
      </c>
      <c r="AR20" s="130">
        <f t="shared" si="9"/>
        <v>85.465116279069761</v>
      </c>
      <c r="AS20" s="119">
        <v>165</v>
      </c>
      <c r="AT20" s="119">
        <v>165</v>
      </c>
      <c r="AU20" s="130">
        <f t="shared" si="21"/>
        <v>100</v>
      </c>
      <c r="AV20" s="119">
        <v>105</v>
      </c>
      <c r="AW20" s="119">
        <v>110</v>
      </c>
      <c r="AX20" s="130">
        <f t="shared" si="10"/>
        <v>104.76190476190477</v>
      </c>
      <c r="AY20" s="119">
        <v>110</v>
      </c>
      <c r="AZ20" s="119">
        <v>110</v>
      </c>
      <c r="BA20" s="130">
        <f t="shared" si="11"/>
        <v>100</v>
      </c>
      <c r="BB20" s="119">
        <v>30</v>
      </c>
      <c r="BC20" s="119">
        <v>30</v>
      </c>
      <c r="BD20" s="130">
        <f t="shared" si="12"/>
        <v>100</v>
      </c>
      <c r="BE20" s="119"/>
      <c r="BF20" s="119"/>
      <c r="BG20" s="130" t="e">
        <f t="shared" si="13"/>
        <v>#DIV/0!</v>
      </c>
      <c r="BH20" s="132">
        <f t="shared" si="14"/>
        <v>977</v>
      </c>
      <c r="BI20" s="119">
        <f t="shared" si="15"/>
        <v>957</v>
      </c>
      <c r="BJ20" s="133">
        <f t="shared" si="16"/>
        <v>97.952917093142275</v>
      </c>
    </row>
    <row r="21" spans="1:62" ht="15.75" x14ac:dyDescent="0.25">
      <c r="A21" s="117">
        <v>18</v>
      </c>
      <c r="B21" s="118" t="s">
        <v>37</v>
      </c>
      <c r="C21" s="119"/>
      <c r="D21" s="119"/>
      <c r="E21" s="120">
        <f t="shared" si="1"/>
        <v>0</v>
      </c>
      <c r="F21" s="119"/>
      <c r="G21" s="119"/>
      <c r="H21" s="120" t="e">
        <f t="shared" si="17"/>
        <v>#DIV/0!</v>
      </c>
      <c r="I21" s="119">
        <f t="shared" si="0"/>
        <v>0</v>
      </c>
      <c r="J21" s="119">
        <f t="shared" si="0"/>
        <v>0</v>
      </c>
      <c r="K21" s="120" t="e">
        <f t="shared" si="2"/>
        <v>#DIV/0!</v>
      </c>
      <c r="L21" s="119"/>
      <c r="M21" s="119"/>
      <c r="N21" s="126" t="e">
        <f t="shared" si="18"/>
        <v>#DIV/0!</v>
      </c>
      <c r="O21" s="119"/>
      <c r="P21" s="119"/>
      <c r="Q21" s="126" t="e">
        <f t="shared" si="19"/>
        <v>#DIV/0!</v>
      </c>
      <c r="R21" s="119">
        <v>274</v>
      </c>
      <c r="S21" s="119">
        <v>200</v>
      </c>
      <c r="T21" s="128">
        <f t="shared" si="20"/>
        <v>72.992700729927009</v>
      </c>
      <c r="U21" s="119">
        <v>24</v>
      </c>
      <c r="V21" s="119">
        <v>24</v>
      </c>
      <c r="W21" s="120">
        <f t="shared" si="3"/>
        <v>100</v>
      </c>
      <c r="X21" s="119"/>
      <c r="Y21" s="119"/>
      <c r="Z21" s="120" t="e">
        <f t="shared" si="4"/>
        <v>#DIV/0!</v>
      </c>
      <c r="AA21" s="119"/>
      <c r="AB21" s="119"/>
      <c r="AC21" s="130" t="e">
        <f t="shared" si="5"/>
        <v>#DIV/0!</v>
      </c>
      <c r="AD21" s="119"/>
      <c r="AE21" s="119"/>
      <c r="AF21" s="130" t="e">
        <f t="shared" si="6"/>
        <v>#DIV/0!</v>
      </c>
      <c r="AG21" s="119"/>
      <c r="AH21" s="119"/>
      <c r="AI21" s="130" t="e">
        <f t="shared" si="7"/>
        <v>#DIV/0!</v>
      </c>
      <c r="AJ21" s="119">
        <v>50</v>
      </c>
      <c r="AK21" s="119"/>
      <c r="AL21" s="130">
        <f t="shared" si="8"/>
        <v>0</v>
      </c>
      <c r="AM21" s="119">
        <v>89</v>
      </c>
      <c r="AN21" s="119">
        <v>90</v>
      </c>
      <c r="AO21" s="130"/>
      <c r="AP21" s="119">
        <v>50</v>
      </c>
      <c r="AQ21" s="119">
        <v>90</v>
      </c>
      <c r="AR21" s="130">
        <f t="shared" si="9"/>
        <v>180</v>
      </c>
      <c r="AS21" s="119"/>
      <c r="AT21" s="119">
        <v>40</v>
      </c>
      <c r="AU21" s="130" t="e">
        <f t="shared" si="21"/>
        <v>#DIV/0!</v>
      </c>
      <c r="AV21" s="119"/>
      <c r="AW21" s="119"/>
      <c r="AX21" s="130" t="e">
        <f t="shared" si="10"/>
        <v>#DIV/0!</v>
      </c>
      <c r="AY21" s="119">
        <v>24</v>
      </c>
      <c r="AZ21" s="119">
        <v>24</v>
      </c>
      <c r="BA21" s="130">
        <f t="shared" si="11"/>
        <v>100</v>
      </c>
      <c r="BB21" s="119">
        <v>50</v>
      </c>
      <c r="BC21" s="119">
        <v>50</v>
      </c>
      <c r="BD21" s="130">
        <f t="shared" si="12"/>
        <v>100</v>
      </c>
      <c r="BE21" s="119"/>
      <c r="BF21" s="119"/>
      <c r="BG21" s="130" t="e">
        <f t="shared" si="13"/>
        <v>#DIV/0!</v>
      </c>
      <c r="BH21" s="132">
        <f t="shared" si="14"/>
        <v>561</v>
      </c>
      <c r="BI21" s="119">
        <f t="shared" si="15"/>
        <v>518</v>
      </c>
      <c r="BJ21" s="133">
        <f t="shared" si="16"/>
        <v>92.335115864527623</v>
      </c>
    </row>
    <row r="22" spans="1:62" ht="18.75" thickBot="1" x14ac:dyDescent="0.3">
      <c r="A22" s="121"/>
      <c r="B22" s="122" t="s">
        <v>38</v>
      </c>
      <c r="C22" s="123">
        <f>SUM(C4:C21)</f>
        <v>19211</v>
      </c>
      <c r="D22" s="123">
        <f>SUM(D4:D21)</f>
        <v>6095</v>
      </c>
      <c r="E22" s="124">
        <f t="shared" si="1"/>
        <v>31.726614960179063</v>
      </c>
      <c r="F22" s="123">
        <f>SUM(F4:F21)</f>
        <v>14663</v>
      </c>
      <c r="G22" s="123">
        <f>SUM(G4:G21)</f>
        <v>9642</v>
      </c>
      <c r="H22" s="124">
        <f t="shared" si="17"/>
        <v>65.757348428016087</v>
      </c>
      <c r="I22" s="123">
        <f>SUM(I4:I21)</f>
        <v>33874</v>
      </c>
      <c r="J22" s="123">
        <f>SUM(J4:J21)</f>
        <v>15737</v>
      </c>
      <c r="K22" s="124">
        <f t="shared" si="2"/>
        <v>46.457459998819154</v>
      </c>
      <c r="L22" s="123">
        <f>SUM(L4:L21)</f>
        <v>4740</v>
      </c>
      <c r="M22" s="123">
        <f>SUM(M4:M21)</f>
        <v>5420</v>
      </c>
      <c r="N22" s="124"/>
      <c r="O22" s="123">
        <f>SUM(O4:O21)</f>
        <v>13167</v>
      </c>
      <c r="P22" s="123">
        <f>SUM(P4:P21)</f>
        <v>11040</v>
      </c>
      <c r="Q22" s="124"/>
      <c r="R22" s="123">
        <f>SUM(R4:R21)</f>
        <v>3877</v>
      </c>
      <c r="S22" s="123">
        <f>SUM(S4:S21)</f>
        <v>6730</v>
      </c>
      <c r="T22" s="129"/>
      <c r="U22" s="123">
        <f>SUM(U4:U21)</f>
        <v>10981</v>
      </c>
      <c r="V22" s="123">
        <f>SUM(V4:V21)</f>
        <v>12014</v>
      </c>
      <c r="W22" s="129"/>
      <c r="X22" s="123">
        <f>SUM(X4:X21)</f>
        <v>3506</v>
      </c>
      <c r="Y22" s="123">
        <f>SUM(Y4:Y21)</f>
        <v>8240</v>
      </c>
      <c r="Z22" s="129">
        <f t="shared" si="4"/>
        <v>235.02567027952082</v>
      </c>
      <c r="AA22" s="123">
        <f>SUM(AA4:AA21)</f>
        <v>5108</v>
      </c>
      <c r="AB22" s="123">
        <f>SUM(AB4:AB21)</f>
        <v>6609</v>
      </c>
      <c r="AC22" s="131">
        <f t="shared" si="5"/>
        <v>129.38527799530149</v>
      </c>
      <c r="AD22" s="123">
        <f>SUM(AD4:AD21)</f>
        <v>13280</v>
      </c>
      <c r="AE22" s="123">
        <f>SUM(AE4:AE21)</f>
        <v>5555</v>
      </c>
      <c r="AF22" s="129">
        <f t="shared" si="6"/>
        <v>41.829819277108435</v>
      </c>
      <c r="AG22" s="123">
        <f>SUM(AG4:AG21)</f>
        <v>9327</v>
      </c>
      <c r="AH22" s="123">
        <f>SUM(AH4:AH21)</f>
        <v>6295</v>
      </c>
      <c r="AI22" s="129">
        <f t="shared" si="7"/>
        <v>67.492226868232024</v>
      </c>
      <c r="AJ22" s="123">
        <f>SUM(AJ4:AJ21)</f>
        <v>9246</v>
      </c>
      <c r="AK22" s="123">
        <f>SUM(AK4:AK21)</f>
        <v>12672</v>
      </c>
      <c r="AL22" s="129">
        <f t="shared" si="8"/>
        <v>137.05386112913692</v>
      </c>
      <c r="AM22" s="123">
        <f>SUM(AM4:AM21)</f>
        <v>7517</v>
      </c>
      <c r="AN22" s="123">
        <f>SUM(AN4:AN21)</f>
        <v>10761</v>
      </c>
      <c r="AO22" s="129">
        <f>AN22/AM22*100</f>
        <v>143.15551416788611</v>
      </c>
      <c r="AP22" s="123">
        <f>SUM(AP4:AP21)</f>
        <v>12390</v>
      </c>
      <c r="AQ22" s="123">
        <f>SUM(AQ4:AQ21)</f>
        <v>12613</v>
      </c>
      <c r="AR22" s="129">
        <f t="shared" si="9"/>
        <v>101.79983857949959</v>
      </c>
      <c r="AS22" s="123">
        <f>SUM(AS4:AS21)</f>
        <v>11487</v>
      </c>
      <c r="AT22" s="123">
        <f>SUM(AT4:AT21)</f>
        <v>8853</v>
      </c>
      <c r="AU22" s="123" t="e">
        <f>SUM(AU4:AU21)</f>
        <v>#DIV/0!</v>
      </c>
      <c r="AV22" s="123">
        <f>SUM(AV4:AV21)</f>
        <v>6506</v>
      </c>
      <c r="AW22" s="123">
        <f>SUM(AW4:AW21)</f>
        <v>9113</v>
      </c>
      <c r="AX22" s="129">
        <f t="shared" si="10"/>
        <v>140.07070396557023</v>
      </c>
      <c r="AY22" s="123">
        <f>SUM(AY4:AY21)</f>
        <v>7183</v>
      </c>
      <c r="AZ22" s="123">
        <f>SUM(AZ4:AZ21)</f>
        <v>6511</v>
      </c>
      <c r="BA22" s="129">
        <f>AZ22/AY22*100</f>
        <v>90.644577474592793</v>
      </c>
      <c r="BB22" s="123">
        <f>SUM(BB4:BB21)</f>
        <v>5153</v>
      </c>
      <c r="BC22" s="123">
        <f>SUM(BC4:BC21)</f>
        <v>6008</v>
      </c>
      <c r="BD22" s="143">
        <f>BC22/BB22*100</f>
        <v>116.59227634387734</v>
      </c>
      <c r="BE22" s="123">
        <f>SUM(BE4:BE21)</f>
        <v>845</v>
      </c>
      <c r="BF22" s="123">
        <f>SUM(BF4:BF21)</f>
        <v>825</v>
      </c>
      <c r="BG22" s="143">
        <f>BF22/BE22*100</f>
        <v>97.633136094674555</v>
      </c>
      <c r="BH22" s="135">
        <f>C22+F22+L22+O22+R22+U22+X22+AD22+AG22+AA22+AJ22+AM22+AP22+AS22+AV22+AY22+BB22+BE22</f>
        <v>158187</v>
      </c>
      <c r="BI22" s="135">
        <f>D22+G22+M22+P22+S22+V22+Y22+AE22+AH22+AB22+AK22+AN22+AQ22+AT22+AW22+AZ22+BC22+BF22</f>
        <v>144996</v>
      </c>
      <c r="BJ22" s="134">
        <f t="shared" si="16"/>
        <v>91.661135238673225</v>
      </c>
    </row>
  </sheetData>
  <mergeCells count="23">
    <mergeCell ref="BB2:BD2"/>
    <mergeCell ref="AJ2:AL2"/>
    <mergeCell ref="AM2:AO2"/>
    <mergeCell ref="AP2:AR2"/>
    <mergeCell ref="AS2:AU2"/>
    <mergeCell ref="AY2:BA2"/>
    <mergeCell ref="AV2:AX2"/>
    <mergeCell ref="BE2:BG2"/>
    <mergeCell ref="BH2:BJ2"/>
    <mergeCell ref="A2:A3"/>
    <mergeCell ref="B2:B3"/>
    <mergeCell ref="A1:BJ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ageMargins left="0.23622047244094499" right="0.23622047244094499" top="0.74803149606299202" bottom="0.74803149606299202" header="0.31496062992126" footer="0.31496062992126"/>
  <pageSetup paperSize="9" orientation="landscape"/>
  <rowBreaks count="1" manualBreakCount="1">
    <brk id="342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80"/>
  <sheetViews>
    <sheetView zoomScale="76" zoomScaleNormal="76" workbookViewId="0">
      <pane xSplit="2" ySplit="4" topLeftCell="AE5" activePane="bottomRight" state="frozen"/>
      <selection pane="topRight"/>
      <selection pane="bottomLeft"/>
      <selection pane="bottomRight" activeCell="BE61" sqref="BE61"/>
    </sheetView>
  </sheetViews>
  <sheetFormatPr defaultColWidth="9" defaultRowHeight="15" x14ac:dyDescent="0.25"/>
  <cols>
    <col min="2" max="2" width="14.42578125" customWidth="1"/>
    <col min="3" max="4" width="8.5703125" customWidth="1"/>
    <col min="5" max="5" width="7.7109375" customWidth="1"/>
    <col min="6" max="6" width="8.42578125" customWidth="1"/>
    <col min="7" max="7" width="8.140625" customWidth="1"/>
    <col min="8" max="8" width="7.85546875" customWidth="1"/>
    <col min="9" max="10" width="7.5703125" customWidth="1"/>
    <col min="11" max="11" width="9" customWidth="1"/>
    <col min="12" max="12" width="8.5703125" customWidth="1"/>
    <col min="13" max="13" width="8.85546875" customWidth="1"/>
    <col min="14" max="14" width="7.85546875" customWidth="1"/>
    <col min="15" max="15" width="8.42578125" customWidth="1"/>
    <col min="16" max="16" width="10.140625" customWidth="1"/>
    <col min="17" max="22" width="8.42578125" customWidth="1"/>
    <col min="23" max="23" width="9.140625" customWidth="1"/>
    <col min="24" max="24" width="8.5703125" customWidth="1"/>
    <col min="25" max="25" width="8.42578125" customWidth="1"/>
    <col min="26" max="26" width="10.140625" customWidth="1"/>
    <col min="27" max="38" width="8.42578125" customWidth="1"/>
    <col min="39" max="39" width="10.140625" customWidth="1"/>
    <col min="40" max="41" width="8.42578125" customWidth="1"/>
    <col min="42" max="42" width="9.42578125" customWidth="1"/>
    <col min="43" max="43" width="8.42578125" customWidth="1"/>
    <col min="44" max="44" width="8.85546875" customWidth="1"/>
    <col min="45" max="45" width="10.28515625" customWidth="1"/>
    <col min="46" max="59" width="9" customWidth="1"/>
    <col min="60" max="60" width="12.85546875" customWidth="1"/>
    <col min="61" max="61" width="10.85546875" customWidth="1"/>
    <col min="62" max="62" width="8.42578125" customWidth="1"/>
    <col min="63" max="63" width="11.42578125" customWidth="1"/>
    <col min="64" max="64" width="11.85546875" customWidth="1"/>
    <col min="65" max="65" width="8.42578125" customWidth="1"/>
  </cols>
  <sheetData>
    <row r="1" spans="1:65" ht="48" customHeight="1" x14ac:dyDescent="0.4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1:65" ht="19.5" thickBot="1" x14ac:dyDescent="0.35">
      <c r="A2" s="164" t="s">
        <v>40</v>
      </c>
      <c r="B2" s="169" t="s">
        <v>41</v>
      </c>
      <c r="C2" s="179" t="s">
        <v>42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81" t="s">
        <v>43</v>
      </c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82"/>
      <c r="BI2" s="182"/>
      <c r="BJ2" s="183"/>
      <c r="BK2" s="156" t="s">
        <v>44</v>
      </c>
      <c r="BL2" s="157"/>
      <c r="BM2" s="158"/>
    </row>
    <row r="3" spans="1:65" ht="27.75" customHeight="1" thickBot="1" x14ac:dyDescent="0.3">
      <c r="A3" s="165"/>
      <c r="B3" s="169"/>
      <c r="C3" s="184" t="s">
        <v>45</v>
      </c>
      <c r="D3" s="184"/>
      <c r="E3" s="184"/>
      <c r="F3" s="184" t="s">
        <v>4</v>
      </c>
      <c r="G3" s="184"/>
      <c r="H3" s="184"/>
      <c r="I3" s="185" t="s">
        <v>5</v>
      </c>
      <c r="J3" s="185"/>
      <c r="K3" s="185"/>
      <c r="L3" s="186" t="s">
        <v>46</v>
      </c>
      <c r="M3" s="173"/>
      <c r="N3" s="173"/>
      <c r="O3" s="187" t="s">
        <v>6</v>
      </c>
      <c r="P3" s="188"/>
      <c r="Q3" s="189"/>
      <c r="R3" s="170" t="s">
        <v>7</v>
      </c>
      <c r="S3" s="171"/>
      <c r="T3" s="171"/>
      <c r="U3" s="172" t="s">
        <v>8</v>
      </c>
      <c r="V3" s="171"/>
      <c r="W3" s="171"/>
      <c r="X3" s="170" t="s">
        <v>9</v>
      </c>
      <c r="Y3" s="171"/>
      <c r="Z3" s="171"/>
      <c r="AA3" s="172">
        <v>44666</v>
      </c>
      <c r="AB3" s="171"/>
      <c r="AC3" s="171"/>
      <c r="AD3" s="172" t="s">
        <v>10</v>
      </c>
      <c r="AE3" s="171"/>
      <c r="AF3" s="171"/>
      <c r="AG3" s="170" t="s">
        <v>11</v>
      </c>
      <c r="AH3" s="171"/>
      <c r="AI3" s="171"/>
      <c r="AJ3" s="170" t="s">
        <v>12</v>
      </c>
      <c r="AK3" s="171"/>
      <c r="AL3" s="171"/>
      <c r="AM3" s="172">
        <v>44693</v>
      </c>
      <c r="AN3" s="171"/>
      <c r="AO3" s="171"/>
      <c r="AP3" s="170" t="s">
        <v>13</v>
      </c>
      <c r="AQ3" s="171"/>
      <c r="AR3" s="171"/>
      <c r="AS3" s="170" t="s">
        <v>14</v>
      </c>
      <c r="AT3" s="171"/>
      <c r="AU3" s="171"/>
      <c r="AV3" s="172">
        <v>44714</v>
      </c>
      <c r="AW3" s="171"/>
      <c r="AX3" s="171"/>
      <c r="AY3" s="176">
        <v>44721</v>
      </c>
      <c r="AZ3" s="171"/>
      <c r="BA3" s="171"/>
      <c r="BB3" s="176">
        <v>44728</v>
      </c>
      <c r="BC3" s="171"/>
      <c r="BD3" s="171"/>
      <c r="BE3" s="176">
        <v>44733</v>
      </c>
      <c r="BF3" s="171"/>
      <c r="BG3" s="171"/>
      <c r="BH3" s="173" t="s">
        <v>47</v>
      </c>
      <c r="BI3" s="173"/>
      <c r="BJ3" s="174"/>
      <c r="BK3" s="159"/>
      <c r="BL3" s="160"/>
      <c r="BM3" s="161"/>
    </row>
    <row r="4" spans="1:65" ht="63.75" customHeight="1" thickBot="1" x14ac:dyDescent="0.3">
      <c r="A4" s="165"/>
      <c r="B4" s="1" t="s">
        <v>48</v>
      </c>
      <c r="C4" s="2" t="s">
        <v>17</v>
      </c>
      <c r="D4" s="3" t="s">
        <v>18</v>
      </c>
      <c r="E4" s="3" t="s">
        <v>49</v>
      </c>
      <c r="F4" s="3" t="s">
        <v>17</v>
      </c>
      <c r="G4" s="3" t="s">
        <v>18</v>
      </c>
      <c r="H4" s="3" t="s">
        <v>49</v>
      </c>
      <c r="I4" s="3" t="s">
        <v>17</v>
      </c>
      <c r="J4" s="3" t="s">
        <v>18</v>
      </c>
      <c r="K4" s="22" t="s">
        <v>49</v>
      </c>
      <c r="L4" s="23" t="s">
        <v>17</v>
      </c>
      <c r="M4" s="24" t="s">
        <v>18</v>
      </c>
      <c r="N4" s="25" t="s">
        <v>49</v>
      </c>
      <c r="O4" s="2" t="s">
        <v>17</v>
      </c>
      <c r="P4" s="3" t="s">
        <v>18</v>
      </c>
      <c r="Q4" s="3" t="s">
        <v>49</v>
      </c>
      <c r="R4" s="3" t="s">
        <v>17</v>
      </c>
      <c r="S4" s="3" t="s">
        <v>18</v>
      </c>
      <c r="T4" s="3" t="s">
        <v>49</v>
      </c>
      <c r="U4" s="3" t="s">
        <v>17</v>
      </c>
      <c r="V4" s="3" t="s">
        <v>18</v>
      </c>
      <c r="W4" s="22" t="s">
        <v>49</v>
      </c>
      <c r="X4" s="38" t="s">
        <v>17</v>
      </c>
      <c r="Y4" s="38" t="s">
        <v>18</v>
      </c>
      <c r="Z4" s="38" t="s">
        <v>49</v>
      </c>
      <c r="AA4" s="38" t="s">
        <v>17</v>
      </c>
      <c r="AB4" s="38" t="s">
        <v>18</v>
      </c>
      <c r="AC4" s="38" t="s">
        <v>49</v>
      </c>
      <c r="AD4" s="2" t="s">
        <v>17</v>
      </c>
      <c r="AE4" s="3" t="s">
        <v>18</v>
      </c>
      <c r="AF4" s="3" t="s">
        <v>49</v>
      </c>
      <c r="AG4" s="2" t="s">
        <v>17</v>
      </c>
      <c r="AH4" s="3" t="s">
        <v>18</v>
      </c>
      <c r="AI4" s="3" t="s">
        <v>49</v>
      </c>
      <c r="AJ4" s="2" t="s">
        <v>17</v>
      </c>
      <c r="AK4" s="3" t="s">
        <v>18</v>
      </c>
      <c r="AL4" s="3" t="s">
        <v>49</v>
      </c>
      <c r="AM4" s="2" t="s">
        <v>17</v>
      </c>
      <c r="AN4" s="3" t="s">
        <v>18</v>
      </c>
      <c r="AO4" s="3" t="s">
        <v>49</v>
      </c>
      <c r="AP4" s="2" t="s">
        <v>17</v>
      </c>
      <c r="AQ4" s="3" t="s">
        <v>18</v>
      </c>
      <c r="AR4" s="3" t="s">
        <v>49</v>
      </c>
      <c r="AS4" s="2" t="s">
        <v>17</v>
      </c>
      <c r="AT4" s="3" t="s">
        <v>18</v>
      </c>
      <c r="AU4" s="3" t="s">
        <v>49</v>
      </c>
      <c r="AV4" s="2" t="s">
        <v>17</v>
      </c>
      <c r="AW4" s="3" t="s">
        <v>18</v>
      </c>
      <c r="AX4" s="3" t="s">
        <v>49</v>
      </c>
      <c r="AY4" s="136" t="s">
        <v>17</v>
      </c>
      <c r="AZ4" s="136" t="s">
        <v>18</v>
      </c>
      <c r="BA4" s="136" t="s">
        <v>49</v>
      </c>
      <c r="BB4" s="136" t="s">
        <v>17</v>
      </c>
      <c r="BC4" s="136" t="s">
        <v>18</v>
      </c>
      <c r="BD4" s="136" t="s">
        <v>49</v>
      </c>
      <c r="BE4" s="136" t="s">
        <v>17</v>
      </c>
      <c r="BF4" s="136" t="s">
        <v>18</v>
      </c>
      <c r="BG4" s="136" t="s">
        <v>49</v>
      </c>
      <c r="BH4" s="61" t="s">
        <v>17</v>
      </c>
      <c r="BI4" s="24" t="s">
        <v>18</v>
      </c>
      <c r="BJ4" s="25" t="s">
        <v>49</v>
      </c>
      <c r="BK4" s="62" t="s">
        <v>17</v>
      </c>
      <c r="BL4" s="63" t="s">
        <v>18</v>
      </c>
      <c r="BM4" s="63" t="s">
        <v>49</v>
      </c>
    </row>
    <row r="5" spans="1:65" ht="18.75" x14ac:dyDescent="0.3">
      <c r="A5" s="166" t="s">
        <v>50</v>
      </c>
      <c r="B5" s="4" t="s">
        <v>51</v>
      </c>
      <c r="C5" s="5">
        <f>C6+C7+C8+C9</f>
        <v>1204</v>
      </c>
      <c r="D5" s="6">
        <f>D6+D7+D8+D9</f>
        <v>740</v>
      </c>
      <c r="E5" s="7">
        <f>D5/C5*100</f>
        <v>61.461794019933556</v>
      </c>
      <c r="F5" s="8">
        <f>F6+F7+F8+F9</f>
        <v>1730</v>
      </c>
      <c r="G5" s="8">
        <f>G6+G7+G8+G9</f>
        <v>960</v>
      </c>
      <c r="H5" s="9">
        <f>G5/F5*100</f>
        <v>55.49132947976878</v>
      </c>
      <c r="I5" s="8">
        <f>I6+I7+I8+I9</f>
        <v>300</v>
      </c>
      <c r="J5" s="8">
        <f>J6+J7+J8+J9</f>
        <v>930</v>
      </c>
      <c r="K5" s="26">
        <f>J5/I5*100</f>
        <v>310</v>
      </c>
      <c r="L5" s="27">
        <f>C5+F5+I5</f>
        <v>3234</v>
      </c>
      <c r="M5" s="8">
        <f>D5+G5+J5</f>
        <v>2630</v>
      </c>
      <c r="N5" s="28">
        <f>M5/L5*100</f>
        <v>81.323438466295599</v>
      </c>
      <c r="O5" s="5">
        <f>O6+O7+O8+O9</f>
        <v>4005</v>
      </c>
      <c r="P5" s="8">
        <f>P6+P7+P8+P9</f>
        <v>4356</v>
      </c>
      <c r="Q5" s="9">
        <f>P5/O5*100</f>
        <v>108.76404494382021</v>
      </c>
      <c r="R5" s="34">
        <f>R6+R7+R8+R9</f>
        <v>619</v>
      </c>
      <c r="S5" s="34">
        <f>S6+S7+S8+S9</f>
        <v>170</v>
      </c>
      <c r="T5" s="39">
        <f>S5/R5*100</f>
        <v>27.463651050080774</v>
      </c>
      <c r="U5" s="34">
        <f>U6+U7+U8+U9</f>
        <v>340</v>
      </c>
      <c r="V5" s="34">
        <f>V6+V7+V8+V9</f>
        <v>40</v>
      </c>
      <c r="W5" s="39">
        <f>V5/U5*100</f>
        <v>11.76470588235294</v>
      </c>
      <c r="X5" s="34">
        <f>X6+X7+X8+X9</f>
        <v>600</v>
      </c>
      <c r="Y5" s="34">
        <f>Y6+Y7+Y8+Y9</f>
        <v>490</v>
      </c>
      <c r="Z5" s="39">
        <f>Y5/X5*100</f>
        <v>81.666666666666671</v>
      </c>
      <c r="AA5" s="8">
        <f>AA6+AA7+AA8+AA9</f>
        <v>25</v>
      </c>
      <c r="AB5" s="8">
        <f>AB6+AB7+AB8+AB9</f>
        <v>830</v>
      </c>
      <c r="AC5" s="9">
        <f>AB5/AA5*100</f>
        <v>3320.0000000000005</v>
      </c>
      <c r="AD5" s="5">
        <f>AD6+AD7+AD8+AD9</f>
        <v>1200</v>
      </c>
      <c r="AE5" s="5">
        <f>AE6+AE7+AE8+AE9</f>
        <v>1125</v>
      </c>
      <c r="AF5" s="9">
        <f>AE5/AD5*100</f>
        <v>93.75</v>
      </c>
      <c r="AG5" s="5">
        <f>AG6+AG7+AG8+AG9</f>
        <v>1520</v>
      </c>
      <c r="AH5" s="5">
        <f>AH6+AH7+AH8+AH9</f>
        <v>880</v>
      </c>
      <c r="AI5" s="47">
        <f>AH5/AG5*100</f>
        <v>57.894736842105267</v>
      </c>
      <c r="AJ5" s="47">
        <f>AJ6+AJ7+AJ8+AJ9</f>
        <v>722</v>
      </c>
      <c r="AK5" s="47">
        <f>AK6+AK7+AK8+AK9</f>
        <v>1310</v>
      </c>
      <c r="AL5" s="47">
        <f>AK5/AJ5*100</f>
        <v>181.44044321329639</v>
      </c>
      <c r="AM5" s="47">
        <f>AM6+AM7+AM8+AM9</f>
        <v>720</v>
      </c>
      <c r="AN5" s="47">
        <f>AN6+AN7+AN8+AN9</f>
        <v>857</v>
      </c>
      <c r="AO5" s="47">
        <f>AN5/AM5*100</f>
        <v>119.02777777777777</v>
      </c>
      <c r="AP5" s="47">
        <f>AP6+AP7+AP8+AP9</f>
        <v>1158</v>
      </c>
      <c r="AQ5" s="47">
        <f>AQ6+AQ7+AQ8+AQ9</f>
        <v>1220</v>
      </c>
      <c r="AR5" s="47">
        <f>AQ5/AP5*100</f>
        <v>105.35405872193438</v>
      </c>
      <c r="AS5" s="5">
        <f>AS6+AS7+AS8+AS9</f>
        <v>1225</v>
      </c>
      <c r="AT5" s="5">
        <f>AT6+AT7+AT8+AT9</f>
        <v>820</v>
      </c>
      <c r="AU5" s="47">
        <f>AT5/AS5*100</f>
        <v>66.938775510204081</v>
      </c>
      <c r="AV5" s="5">
        <f>AV6+AV7+AV8+AV9</f>
        <v>545</v>
      </c>
      <c r="AW5" s="5">
        <f>AW6+AW7+AW8+AW9</f>
        <v>525</v>
      </c>
      <c r="AX5" s="47">
        <f>AW5/AV5*100</f>
        <v>96.330275229357795</v>
      </c>
      <c r="AY5" s="47">
        <f>AY6+AY7+AY8+AY9</f>
        <v>350</v>
      </c>
      <c r="AZ5" s="47">
        <f>AZ6+AZ7+AZ8+AZ9</f>
        <v>190</v>
      </c>
      <c r="BA5" s="56">
        <f>AZ5/AY5*100</f>
        <v>54.285714285714285</v>
      </c>
      <c r="BB5" s="56">
        <f>BB6+BB7+BB8+BB9</f>
        <v>980</v>
      </c>
      <c r="BC5" s="56">
        <f>BC6+BC7+BC8+BC9</f>
        <v>1160</v>
      </c>
      <c r="BD5" s="56">
        <f>BC5/BB5*100</f>
        <v>118.36734693877551</v>
      </c>
      <c r="BE5" s="56">
        <f>BE6+BE7+BE8+BE9</f>
        <v>50</v>
      </c>
      <c r="BF5" s="56">
        <f>BF6+BF7+BF8+BF9</f>
        <v>50</v>
      </c>
      <c r="BG5" s="56">
        <f>BF5/BE5*100</f>
        <v>100</v>
      </c>
      <c r="BH5" s="49">
        <f>O5+R5+U5+AA5+AD5+AG5+AJ5+X5+AM5+AS5+AP5+AV5+AY5+BB5+BE5</f>
        <v>14059</v>
      </c>
      <c r="BI5" s="9">
        <f>P5+S5+V5+AB5+AE5+AH5+AK5+AN5+AQ5+Y5+AT5+AW5+AZ5+BC5+BF6</f>
        <v>13973</v>
      </c>
      <c r="BJ5" s="35">
        <f>BI5/BH5*100</f>
        <v>99.388292197169065</v>
      </c>
      <c r="BK5" s="64">
        <f>BH5+L5</f>
        <v>17293</v>
      </c>
      <c r="BL5" s="65">
        <f>BI5+M5</f>
        <v>16603</v>
      </c>
      <c r="BM5" s="66">
        <f>BL5/BK5*100</f>
        <v>96.009946221014289</v>
      </c>
    </row>
    <row r="6" spans="1:65" ht="18.75" x14ac:dyDescent="0.3">
      <c r="A6" s="166"/>
      <c r="B6" s="10" t="s">
        <v>52</v>
      </c>
      <c r="C6" s="11">
        <v>40</v>
      </c>
      <c r="D6" s="12"/>
      <c r="E6" s="13">
        <f>D6/C6*100</f>
        <v>0</v>
      </c>
      <c r="F6" s="12">
        <v>50</v>
      </c>
      <c r="G6" s="12"/>
      <c r="H6" s="12"/>
      <c r="I6" s="14"/>
      <c r="J6" s="14"/>
      <c r="K6" s="29"/>
      <c r="L6" s="30">
        <f t="shared" ref="L6:L69" si="0">C6+F6+I6</f>
        <v>90</v>
      </c>
      <c r="M6" s="12">
        <f t="shared" ref="M6:M69" si="1">D6+G6+J6</f>
        <v>0</v>
      </c>
      <c r="N6" s="31">
        <f t="shared" ref="N6:N69" si="2">M6/L6*100</f>
        <v>0</v>
      </c>
      <c r="O6" s="11">
        <v>67</v>
      </c>
      <c r="P6" s="12">
        <v>56</v>
      </c>
      <c r="Q6" s="13">
        <f t="shared" ref="Q6:Q69" si="3">P6/O6*100</f>
        <v>83.582089552238799</v>
      </c>
      <c r="R6" s="14">
        <v>25</v>
      </c>
      <c r="S6" s="14"/>
      <c r="T6" s="40">
        <f t="shared" ref="T6:T10" si="4">S6/R6*100</f>
        <v>0</v>
      </c>
      <c r="U6" s="14">
        <v>24</v>
      </c>
      <c r="V6" s="14"/>
      <c r="W6" s="41">
        <f t="shared" ref="W6:W10" si="5">V6/U6*100</f>
        <v>0</v>
      </c>
      <c r="X6" s="14"/>
      <c r="Y6" s="14">
        <v>12</v>
      </c>
      <c r="Z6" s="40" t="e">
        <f t="shared" ref="Z6:Z10" si="6">Y6/X6*100</f>
        <v>#DIV/0!</v>
      </c>
      <c r="AA6" s="12"/>
      <c r="AB6" s="19">
        <v>24</v>
      </c>
      <c r="AC6" s="45" t="e">
        <f>AB6/AA6*100</f>
        <v>#DIV/0!</v>
      </c>
      <c r="AD6" s="11">
        <v>116</v>
      </c>
      <c r="AE6" s="19">
        <v>116</v>
      </c>
      <c r="AF6" s="13">
        <f>AE6/AD6*100</f>
        <v>100</v>
      </c>
      <c r="AG6" s="19">
        <v>220</v>
      </c>
      <c r="AH6" s="19">
        <v>200</v>
      </c>
      <c r="AI6" s="13">
        <f t="shared" ref="AI6:AI12" si="7">AH6/AG6*100</f>
        <v>90.909090909090907</v>
      </c>
      <c r="AJ6" s="19"/>
      <c r="AK6" s="19">
        <v>44</v>
      </c>
      <c r="AL6" s="19" t="e">
        <f>AK6/AJ6*100</f>
        <v>#DIV/0!</v>
      </c>
      <c r="AM6" s="19"/>
      <c r="AN6" s="19">
        <v>36</v>
      </c>
      <c r="AO6" s="19" t="e">
        <f>AN6/AM6*100</f>
        <v>#DIV/0!</v>
      </c>
      <c r="AP6" s="19"/>
      <c r="AQ6" s="19">
        <v>44</v>
      </c>
      <c r="AR6" s="53" t="e">
        <f t="shared" ref="AR6:AR69" si="8">AQ6/AP6*100</f>
        <v>#DIV/0!</v>
      </c>
      <c r="AS6" s="54">
        <v>50</v>
      </c>
      <c r="AT6" s="54">
        <v>25</v>
      </c>
      <c r="AU6" s="53">
        <f>AT6/AS6*100</f>
        <v>50</v>
      </c>
      <c r="AV6" s="53">
        <v>20</v>
      </c>
      <c r="AW6" s="53">
        <v>20</v>
      </c>
      <c r="AX6" s="53">
        <f>AW6/AV6*100</f>
        <v>100</v>
      </c>
      <c r="AY6" s="53">
        <v>130</v>
      </c>
      <c r="AZ6" s="53"/>
      <c r="BA6" s="57">
        <f t="shared" ref="BA6:BA7" si="9">AZ6/AY6*100</f>
        <v>0</v>
      </c>
      <c r="BB6" s="57"/>
      <c r="BC6" s="57"/>
      <c r="BD6" s="57" t="e">
        <f>BC6/BB6*100</f>
        <v>#DIV/0!</v>
      </c>
      <c r="BE6" s="57"/>
      <c r="BF6" s="57"/>
      <c r="BG6" s="57" t="e">
        <f>BF6/BE6*100</f>
        <v>#DIV/0!</v>
      </c>
      <c r="BH6" s="58">
        <f>O6+R6+U6+AA6+AD6+AG6+AJ6+X6+AM6+AS6+AP6+AV6+AY6+BB6+BE6</f>
        <v>652</v>
      </c>
      <c r="BI6" s="44">
        <f>P6+S6+V6+AB6+AE6+AH6+AK6+AN6+AQ6+Y6+AT6+AW6+AZ6+BC6+BF6</f>
        <v>577</v>
      </c>
      <c r="BJ6" s="36">
        <f t="shared" ref="BJ6:BJ69" si="10">BI6/BH6*100</f>
        <v>88.49693251533742</v>
      </c>
      <c r="BK6" s="68">
        <f>BH6+L6</f>
        <v>742</v>
      </c>
      <c r="BL6" s="69">
        <f t="shared" ref="BL6:BL69" si="11">BI6+M6</f>
        <v>577</v>
      </c>
      <c r="BM6" s="70">
        <f t="shared" ref="BM6:BM69" si="12">BL6/BK6*100</f>
        <v>77.762803234501348</v>
      </c>
    </row>
    <row r="7" spans="1:65" ht="18.75" x14ac:dyDescent="0.3">
      <c r="A7" s="166"/>
      <c r="B7" s="10" t="s">
        <v>53</v>
      </c>
      <c r="C7" s="11">
        <v>232</v>
      </c>
      <c r="D7" s="12">
        <v>72</v>
      </c>
      <c r="E7" s="13">
        <f t="shared" ref="E7:E69" si="13">D7/C7*100</f>
        <v>31.03448275862069</v>
      </c>
      <c r="F7" s="12">
        <v>100</v>
      </c>
      <c r="G7" s="12">
        <v>25</v>
      </c>
      <c r="H7" s="12"/>
      <c r="I7" s="14"/>
      <c r="J7" s="14"/>
      <c r="K7" s="29"/>
      <c r="L7" s="30">
        <f t="shared" si="0"/>
        <v>332</v>
      </c>
      <c r="M7" s="12">
        <f t="shared" si="1"/>
        <v>97</v>
      </c>
      <c r="N7" s="31">
        <f t="shared" si="2"/>
        <v>29.216867469879521</v>
      </c>
      <c r="O7" s="11">
        <v>254</v>
      </c>
      <c r="P7" s="12">
        <v>390</v>
      </c>
      <c r="Q7" s="13">
        <f t="shared" si="3"/>
        <v>153.54330708661416</v>
      </c>
      <c r="R7" s="14">
        <v>162</v>
      </c>
      <c r="S7" s="14"/>
      <c r="T7" s="40">
        <f t="shared" si="4"/>
        <v>0</v>
      </c>
      <c r="U7" s="14">
        <v>26</v>
      </c>
      <c r="V7" s="14"/>
      <c r="W7" s="41">
        <f t="shared" si="5"/>
        <v>0</v>
      </c>
      <c r="X7" s="14"/>
      <c r="Y7" s="14">
        <v>13</v>
      </c>
      <c r="Z7" s="46" t="e">
        <f t="shared" si="6"/>
        <v>#DIV/0!</v>
      </c>
      <c r="AA7" s="12"/>
      <c r="AB7" s="19">
        <v>156</v>
      </c>
      <c r="AC7" s="45" t="e">
        <f t="shared" ref="AC7:AC10" si="14">AB7/AA7*100</f>
        <v>#DIV/0!</v>
      </c>
      <c r="AD7" s="11">
        <v>589</v>
      </c>
      <c r="AE7" s="19">
        <v>564</v>
      </c>
      <c r="AF7" s="13">
        <f t="shared" ref="AF7:AF70" si="15">AE7/AD7*100</f>
        <v>95.755517826825127</v>
      </c>
      <c r="AG7" s="19">
        <v>380</v>
      </c>
      <c r="AH7" s="19"/>
      <c r="AI7" s="13">
        <f t="shared" si="7"/>
        <v>0</v>
      </c>
      <c r="AJ7" s="19"/>
      <c r="AK7" s="19">
        <v>131</v>
      </c>
      <c r="AL7" s="19" t="e">
        <f t="shared" ref="AL7:AL11" si="16">AK7/AJ7*100</f>
        <v>#DIV/0!</v>
      </c>
      <c r="AM7" s="19"/>
      <c r="AN7" s="19">
        <v>154</v>
      </c>
      <c r="AO7" s="19" t="e">
        <f t="shared" ref="AO7:AO11" si="17">AN7/AM7*100</f>
        <v>#DIV/0!</v>
      </c>
      <c r="AP7" s="19">
        <v>30</v>
      </c>
      <c r="AQ7" s="19">
        <v>161</v>
      </c>
      <c r="AR7" s="53">
        <f t="shared" si="8"/>
        <v>536.66666666666663</v>
      </c>
      <c r="AS7" s="54">
        <v>275</v>
      </c>
      <c r="AT7" s="54">
        <v>105</v>
      </c>
      <c r="AU7" s="53">
        <f t="shared" ref="AU7:AU70" si="18">AT7/AS7*100</f>
        <v>38.181818181818187</v>
      </c>
      <c r="AV7" s="53">
        <v>74</v>
      </c>
      <c r="AW7" s="53">
        <v>44</v>
      </c>
      <c r="AX7" s="53">
        <f t="shared" ref="AX7:AX70" si="19">AW7/AV7*100</f>
        <v>59.45945945945946</v>
      </c>
      <c r="AY7" s="53">
        <v>70</v>
      </c>
      <c r="AZ7" s="53"/>
      <c r="BA7" s="57">
        <f t="shared" si="9"/>
        <v>0</v>
      </c>
      <c r="BB7" s="57"/>
      <c r="BC7" s="57"/>
      <c r="BD7" s="57" t="e">
        <f t="shared" ref="BD7:BD9" si="20">BC7/BB7*100</f>
        <v>#DIV/0!</v>
      </c>
      <c r="BE7" s="57"/>
      <c r="BF7" s="57"/>
      <c r="BG7" s="57" t="e">
        <f t="shared" ref="BG7:BG9" si="21">BF7/BE7*100</f>
        <v>#DIV/0!</v>
      </c>
      <c r="BH7" s="58">
        <f t="shared" ref="BH7:BH9" si="22">O7+R7+U7+AA7+AD7+AG7+AJ7+X7+AM7+AS7+AP7+AV7+AY7+BB7+BE7</f>
        <v>1860</v>
      </c>
      <c r="BI7" s="44">
        <f t="shared" ref="BI7:BI9" si="23">P7+S7+V7+AB7+AE7+AH7+AK7+AN7+AQ7+Y7+AT7+AW7+AZ7+BC7+BF7</f>
        <v>1718</v>
      </c>
      <c r="BJ7" s="36">
        <f t="shared" si="10"/>
        <v>92.365591397849471</v>
      </c>
      <c r="BK7" s="68">
        <f t="shared" ref="BK7:BK69" si="24">BH7+L7</f>
        <v>2192</v>
      </c>
      <c r="BL7" s="69">
        <f t="shared" si="11"/>
        <v>1815</v>
      </c>
      <c r="BM7" s="70">
        <f t="shared" si="12"/>
        <v>82.801094890510953</v>
      </c>
    </row>
    <row r="8" spans="1:65" ht="18.75" x14ac:dyDescent="0.3">
      <c r="A8" s="166"/>
      <c r="B8" s="10" t="s">
        <v>54</v>
      </c>
      <c r="C8" s="11">
        <v>515</v>
      </c>
      <c r="D8" s="12">
        <v>356</v>
      </c>
      <c r="E8" s="13">
        <f t="shared" si="13"/>
        <v>69.126213592233015</v>
      </c>
      <c r="F8" s="12">
        <v>780</v>
      </c>
      <c r="G8" s="12">
        <v>425</v>
      </c>
      <c r="H8" s="12">
        <f>G8/F8*100</f>
        <v>54.487179487179482</v>
      </c>
      <c r="I8" s="14">
        <v>100</v>
      </c>
      <c r="J8" s="14">
        <v>430</v>
      </c>
      <c r="K8" s="32">
        <f>J8/I8*100</f>
        <v>430</v>
      </c>
      <c r="L8" s="30">
        <f>C8+F8+I8</f>
        <v>1395</v>
      </c>
      <c r="M8" s="12">
        <f t="shared" si="1"/>
        <v>1211</v>
      </c>
      <c r="N8" s="31">
        <f t="shared" si="2"/>
        <v>86.810035842293914</v>
      </c>
      <c r="O8" s="11">
        <v>3459</v>
      </c>
      <c r="P8" s="12">
        <v>3540</v>
      </c>
      <c r="Q8" s="13">
        <f t="shared" si="3"/>
        <v>102.3417172593235</v>
      </c>
      <c r="R8" s="14">
        <v>236</v>
      </c>
      <c r="S8" s="14"/>
      <c r="T8" s="40">
        <f t="shared" si="4"/>
        <v>0</v>
      </c>
      <c r="U8" s="14">
        <v>26</v>
      </c>
      <c r="V8" s="14"/>
      <c r="W8" s="41">
        <f t="shared" si="5"/>
        <v>0</v>
      </c>
      <c r="X8" s="14">
        <v>200</v>
      </c>
      <c r="Y8" s="14">
        <v>113</v>
      </c>
      <c r="Z8" s="46">
        <f t="shared" si="6"/>
        <v>56.499999999999993</v>
      </c>
      <c r="AA8" s="12">
        <v>25</v>
      </c>
      <c r="AB8" s="19">
        <v>426</v>
      </c>
      <c r="AC8" s="45">
        <f t="shared" si="14"/>
        <v>1704</v>
      </c>
      <c r="AD8" s="11">
        <v>395</v>
      </c>
      <c r="AE8" s="19">
        <v>345</v>
      </c>
      <c r="AF8" s="13">
        <f t="shared" si="15"/>
        <v>87.341772151898738</v>
      </c>
      <c r="AG8" s="19">
        <v>770</v>
      </c>
      <c r="AH8" s="19">
        <v>530</v>
      </c>
      <c r="AI8" s="13">
        <f t="shared" si="7"/>
        <v>68.831168831168839</v>
      </c>
      <c r="AJ8" s="19">
        <v>512</v>
      </c>
      <c r="AK8" s="19">
        <v>885</v>
      </c>
      <c r="AL8" s="19">
        <f t="shared" si="16"/>
        <v>172.8515625</v>
      </c>
      <c r="AM8" s="19">
        <v>304</v>
      </c>
      <c r="AN8" s="19">
        <v>271</v>
      </c>
      <c r="AO8" s="19">
        <f t="shared" si="17"/>
        <v>89.14473684210526</v>
      </c>
      <c r="AP8" s="19">
        <v>802</v>
      </c>
      <c r="AQ8" s="19">
        <v>779</v>
      </c>
      <c r="AR8" s="53">
        <f t="shared" si="8"/>
        <v>97.132169576059852</v>
      </c>
      <c r="AS8" s="54">
        <v>740</v>
      </c>
      <c r="AT8" s="54">
        <v>509</v>
      </c>
      <c r="AU8" s="53">
        <f t="shared" si="18"/>
        <v>68.783783783783775</v>
      </c>
      <c r="AV8" s="53">
        <v>166</v>
      </c>
      <c r="AW8" s="53">
        <v>171</v>
      </c>
      <c r="AX8" s="53">
        <f t="shared" si="19"/>
        <v>103.01204819277108</v>
      </c>
      <c r="AY8" s="53">
        <v>73</v>
      </c>
      <c r="AZ8" s="53">
        <v>113</v>
      </c>
      <c r="BA8" s="57">
        <f>AZ8/AY8*100</f>
        <v>154.79452054794521</v>
      </c>
      <c r="BB8" s="57">
        <v>440</v>
      </c>
      <c r="BC8" s="57">
        <v>550</v>
      </c>
      <c r="BD8" s="57">
        <f t="shared" si="20"/>
        <v>125</v>
      </c>
      <c r="BE8" s="57"/>
      <c r="BF8" s="57"/>
      <c r="BG8" s="57" t="e">
        <f t="shared" si="21"/>
        <v>#DIV/0!</v>
      </c>
      <c r="BH8" s="58">
        <f t="shared" si="22"/>
        <v>8148</v>
      </c>
      <c r="BI8" s="44">
        <f t="shared" si="23"/>
        <v>8232</v>
      </c>
      <c r="BJ8" s="36">
        <f t="shared" si="10"/>
        <v>101.03092783505154</v>
      </c>
      <c r="BK8" s="68">
        <f t="shared" si="24"/>
        <v>9543</v>
      </c>
      <c r="BL8" s="69">
        <f t="shared" si="11"/>
        <v>9443</v>
      </c>
      <c r="BM8" s="70">
        <f t="shared" si="12"/>
        <v>98.952111495336894</v>
      </c>
    </row>
    <row r="9" spans="1:65" ht="18.75" x14ac:dyDescent="0.3">
      <c r="A9" s="166"/>
      <c r="B9" s="10" t="s">
        <v>55</v>
      </c>
      <c r="C9" s="11">
        <v>417</v>
      </c>
      <c r="D9" s="12">
        <v>312</v>
      </c>
      <c r="E9" s="13">
        <f t="shared" si="13"/>
        <v>74.82014388489209</v>
      </c>
      <c r="F9" s="12">
        <v>800</v>
      </c>
      <c r="G9" s="12">
        <v>510</v>
      </c>
      <c r="H9" s="12">
        <f>G9/F9*100</f>
        <v>63.749999999999993</v>
      </c>
      <c r="I9" s="14">
        <v>200</v>
      </c>
      <c r="J9" s="14">
        <v>500</v>
      </c>
      <c r="K9" s="32">
        <f t="shared" ref="K9:K53" si="25">J9/I9*100</f>
        <v>250</v>
      </c>
      <c r="L9" s="30">
        <f>C9+F9+I9</f>
        <v>1417</v>
      </c>
      <c r="M9" s="12">
        <f t="shared" si="1"/>
        <v>1322</v>
      </c>
      <c r="N9" s="31">
        <f t="shared" si="2"/>
        <v>93.295695130557519</v>
      </c>
      <c r="O9" s="11">
        <v>225</v>
      </c>
      <c r="P9" s="12">
        <v>370</v>
      </c>
      <c r="Q9" s="13">
        <f t="shared" si="3"/>
        <v>164.44444444444443</v>
      </c>
      <c r="R9" s="14">
        <v>196</v>
      </c>
      <c r="S9" s="14">
        <v>170</v>
      </c>
      <c r="T9" s="40">
        <f t="shared" si="4"/>
        <v>86.734693877551024</v>
      </c>
      <c r="U9" s="14">
        <v>264</v>
      </c>
      <c r="V9" s="14">
        <v>40</v>
      </c>
      <c r="W9" s="41">
        <f t="shared" si="5"/>
        <v>15.151515151515152</v>
      </c>
      <c r="X9" s="14">
        <v>400</v>
      </c>
      <c r="Y9" s="14">
        <v>352</v>
      </c>
      <c r="Z9" s="46">
        <f t="shared" si="6"/>
        <v>88</v>
      </c>
      <c r="AA9" s="12"/>
      <c r="AB9" s="19">
        <v>224</v>
      </c>
      <c r="AC9" s="45" t="e">
        <f t="shared" si="14"/>
        <v>#DIV/0!</v>
      </c>
      <c r="AD9" s="11">
        <v>100</v>
      </c>
      <c r="AE9" s="11">
        <v>100</v>
      </c>
      <c r="AF9" s="13">
        <f t="shared" si="15"/>
        <v>100</v>
      </c>
      <c r="AG9" s="19">
        <v>150</v>
      </c>
      <c r="AH9" s="19">
        <v>150</v>
      </c>
      <c r="AI9" s="13">
        <f t="shared" si="7"/>
        <v>100</v>
      </c>
      <c r="AJ9" s="19">
        <v>210</v>
      </c>
      <c r="AK9" s="19">
        <v>250</v>
      </c>
      <c r="AL9" s="19">
        <f t="shared" si="16"/>
        <v>119.04761904761905</v>
      </c>
      <c r="AM9" s="19">
        <v>416</v>
      </c>
      <c r="AN9" s="19">
        <v>396</v>
      </c>
      <c r="AO9" s="19">
        <f t="shared" si="17"/>
        <v>95.192307692307693</v>
      </c>
      <c r="AP9" s="19">
        <v>326</v>
      </c>
      <c r="AQ9" s="19">
        <v>236</v>
      </c>
      <c r="AR9" s="53">
        <f t="shared" si="8"/>
        <v>72.392638036809814</v>
      </c>
      <c r="AS9" s="54">
        <v>160</v>
      </c>
      <c r="AT9" s="54">
        <v>181</v>
      </c>
      <c r="AU9" s="53">
        <f t="shared" si="18"/>
        <v>113.12500000000001</v>
      </c>
      <c r="AV9" s="53">
        <v>285</v>
      </c>
      <c r="AW9" s="53">
        <v>290</v>
      </c>
      <c r="AX9" s="53">
        <f t="shared" si="19"/>
        <v>101.75438596491229</v>
      </c>
      <c r="AY9" s="53">
        <v>77</v>
      </c>
      <c r="AZ9" s="53">
        <v>77</v>
      </c>
      <c r="BA9" s="57">
        <f>AZ9/AY9*100</f>
        <v>100</v>
      </c>
      <c r="BB9" s="57">
        <v>540</v>
      </c>
      <c r="BC9" s="57">
        <v>610</v>
      </c>
      <c r="BD9" s="57">
        <f t="shared" si="20"/>
        <v>112.96296296296295</v>
      </c>
      <c r="BE9" s="57">
        <v>50</v>
      </c>
      <c r="BF9" s="57">
        <v>50</v>
      </c>
      <c r="BG9" s="57">
        <f t="shared" si="21"/>
        <v>100</v>
      </c>
      <c r="BH9" s="58">
        <f t="shared" si="22"/>
        <v>3399</v>
      </c>
      <c r="BI9" s="44">
        <f t="shared" si="23"/>
        <v>3496</v>
      </c>
      <c r="BJ9" s="36">
        <f t="shared" si="10"/>
        <v>102.85378052368344</v>
      </c>
      <c r="BK9" s="68">
        <f t="shared" si="24"/>
        <v>4816</v>
      </c>
      <c r="BL9" s="69">
        <f t="shared" si="11"/>
        <v>4818</v>
      </c>
      <c r="BM9" s="70">
        <f t="shared" si="12"/>
        <v>100.04152823920265</v>
      </c>
    </row>
    <row r="10" spans="1:65" ht="18.75" x14ac:dyDescent="0.3">
      <c r="A10" s="166"/>
      <c r="B10" s="4" t="s">
        <v>56</v>
      </c>
      <c r="C10" s="5">
        <f>C11+C12+C13+C14</f>
        <v>10</v>
      </c>
      <c r="D10" s="8">
        <f>D11+D12+D13+D14</f>
        <v>10</v>
      </c>
      <c r="E10" s="9">
        <f t="shared" si="13"/>
        <v>100</v>
      </c>
      <c r="F10" s="8">
        <f>F11+F12+F13+F14</f>
        <v>130</v>
      </c>
      <c r="G10" s="8">
        <f>G11+G12+G13+G14</f>
        <v>80</v>
      </c>
      <c r="H10" s="8"/>
      <c r="I10" s="8">
        <f>I11+I12+I13+I14</f>
        <v>1280</v>
      </c>
      <c r="J10" s="8">
        <f>J11+J12+J13+J14</f>
        <v>1280</v>
      </c>
      <c r="K10" s="33">
        <f t="shared" si="25"/>
        <v>100</v>
      </c>
      <c r="L10" s="27">
        <f t="shared" si="0"/>
        <v>1420</v>
      </c>
      <c r="M10" s="8">
        <f t="shared" si="1"/>
        <v>1370</v>
      </c>
      <c r="N10" s="28">
        <f t="shared" si="2"/>
        <v>96.478873239436624</v>
      </c>
      <c r="O10" s="5">
        <f>O11+O12+O13+O14</f>
        <v>705</v>
      </c>
      <c r="P10" s="8">
        <f>P11+P12+P13+P14</f>
        <v>645</v>
      </c>
      <c r="Q10" s="9">
        <f t="shared" si="3"/>
        <v>91.489361702127653</v>
      </c>
      <c r="R10" s="34">
        <f>R11+R12+R13+R14</f>
        <v>30</v>
      </c>
      <c r="S10" s="34">
        <f>S11+S12+S13+S14</f>
        <v>60</v>
      </c>
      <c r="T10" s="39">
        <f t="shared" si="4"/>
        <v>200</v>
      </c>
      <c r="U10" s="34">
        <f>U11+U12+U13+U14</f>
        <v>570</v>
      </c>
      <c r="V10" s="34">
        <f>V11+V12+V13+V14</f>
        <v>520</v>
      </c>
      <c r="W10" s="39">
        <f t="shared" si="5"/>
        <v>91.228070175438589</v>
      </c>
      <c r="X10" s="34">
        <f>X11+X12+X13+X14</f>
        <v>50</v>
      </c>
      <c r="Y10" s="34">
        <f>Y11+Y12+Y13+Y14</f>
        <v>100</v>
      </c>
      <c r="Z10" s="39">
        <f t="shared" si="6"/>
        <v>200</v>
      </c>
      <c r="AA10" s="8">
        <f>AA11+AA12+AA13+AA14</f>
        <v>110</v>
      </c>
      <c r="AB10" s="8">
        <f>AB11+AB12+AB13+AB14</f>
        <v>50</v>
      </c>
      <c r="AC10" s="9">
        <f t="shared" si="14"/>
        <v>45.454545454545453</v>
      </c>
      <c r="AD10" s="5">
        <f>AD11+AD12+AD13+AD14</f>
        <v>80</v>
      </c>
      <c r="AE10" s="5">
        <f>AE11+AE12+AE13+AE14</f>
        <v>80</v>
      </c>
      <c r="AF10" s="9">
        <f t="shared" si="15"/>
        <v>100</v>
      </c>
      <c r="AG10" s="5">
        <f>AG11+AG12+AG13+AG14</f>
        <v>335</v>
      </c>
      <c r="AH10" s="5">
        <f>AH11+AH12+AH13+AH14</f>
        <v>220</v>
      </c>
      <c r="AI10" s="49">
        <f t="shared" si="7"/>
        <v>65.671641791044777</v>
      </c>
      <c r="AJ10" s="5">
        <f>AJ11+AJ12+AJ13+AJ14</f>
        <v>65</v>
      </c>
      <c r="AK10" s="5">
        <f>AK11+AK12+AK13+AK14</f>
        <v>217</v>
      </c>
      <c r="AL10" s="49">
        <f t="shared" si="16"/>
        <v>333.84615384615387</v>
      </c>
      <c r="AM10" s="5">
        <f>AM11+AM12+AM13+AM14</f>
        <v>678</v>
      </c>
      <c r="AN10" s="5">
        <f>AN11+AN12+AN13+AN14</f>
        <v>698</v>
      </c>
      <c r="AO10" s="49">
        <f t="shared" si="17"/>
        <v>102.94985250737463</v>
      </c>
      <c r="AP10" s="5">
        <f>AP11+AP12+AP13+AP14</f>
        <v>482</v>
      </c>
      <c r="AQ10" s="5">
        <f>AQ11+AQ12+AQ13+AQ14</f>
        <v>335</v>
      </c>
      <c r="AR10" s="47">
        <f t="shared" si="8"/>
        <v>69.502074688796682</v>
      </c>
      <c r="AS10" s="5">
        <f>AS11+AS12+AS13+AS14</f>
        <v>255</v>
      </c>
      <c r="AT10" s="5">
        <f>AT11+AT12+AT13+AT14</f>
        <v>245</v>
      </c>
      <c r="AU10" s="47">
        <f t="shared" si="18"/>
        <v>96.078431372549019</v>
      </c>
      <c r="AV10" s="5">
        <f>AV11+AV12+AV13+AV14</f>
        <v>225</v>
      </c>
      <c r="AW10" s="5">
        <f>AW11+AW12+AW13+AW14</f>
        <v>235</v>
      </c>
      <c r="AX10" s="47">
        <f t="shared" si="19"/>
        <v>104.44444444444446</v>
      </c>
      <c r="AY10" s="47">
        <f>AY11+AY12+AY13+AY14</f>
        <v>785</v>
      </c>
      <c r="AZ10" s="47">
        <f>AZ11+AZ12+AZ13+AZ14</f>
        <v>740</v>
      </c>
      <c r="BA10" s="56">
        <f>AZ10/AY10*100</f>
        <v>94.267515923566876</v>
      </c>
      <c r="BB10" s="56">
        <f>BB11+BB12+BB13+BB14</f>
        <v>120</v>
      </c>
      <c r="BC10" s="56">
        <f>BC11+BC12+BC13+BC14</f>
        <v>0</v>
      </c>
      <c r="BD10" s="56">
        <f>BC10/BB10*100</f>
        <v>0</v>
      </c>
      <c r="BE10" s="56">
        <f>BE11+BE12+BE13+BE14</f>
        <v>0</v>
      </c>
      <c r="BF10" s="56">
        <f>BF11+BF12+BF13+BF14</f>
        <v>70</v>
      </c>
      <c r="BG10" s="56" t="e">
        <f>BF10/BE10*100</f>
        <v>#DIV/0!</v>
      </c>
      <c r="BH10" s="49">
        <f>O10+R10+U10+AA10+AD10+AG10+AJ10+X10+AM10+AS10+AP10+AV10+AY10+BB10+BE11</f>
        <v>4490</v>
      </c>
      <c r="BI10" s="9">
        <f>P10+S10+V10+AB10+AE10+AH10+AK10+AN10+AQ10+Y10+AT10+AW10+AZ10+BC10+BD10</f>
        <v>4145</v>
      </c>
      <c r="BJ10" s="35">
        <f t="shared" si="10"/>
        <v>92.316258351893097</v>
      </c>
      <c r="BK10" s="27">
        <f t="shared" si="24"/>
        <v>5910</v>
      </c>
      <c r="BL10" s="8">
        <f t="shared" si="11"/>
        <v>5515</v>
      </c>
      <c r="BM10" s="28">
        <f t="shared" si="12"/>
        <v>93.316412859560074</v>
      </c>
    </row>
    <row r="11" spans="1:65" ht="18.75" x14ac:dyDescent="0.3">
      <c r="A11" s="166"/>
      <c r="B11" s="10" t="s">
        <v>52</v>
      </c>
      <c r="C11" s="11"/>
      <c r="D11" s="12"/>
      <c r="E11" s="13" t="e">
        <f t="shared" si="13"/>
        <v>#DIV/0!</v>
      </c>
      <c r="F11" s="14"/>
      <c r="G11" s="14"/>
      <c r="H11" s="14"/>
      <c r="I11" s="14">
        <v>130</v>
      </c>
      <c r="J11" s="14">
        <v>130</v>
      </c>
      <c r="K11" s="32">
        <f t="shared" si="25"/>
        <v>100</v>
      </c>
      <c r="L11" s="30">
        <f>C11+F11+I11</f>
        <v>130</v>
      </c>
      <c r="M11" s="12">
        <f t="shared" si="1"/>
        <v>130</v>
      </c>
      <c r="N11" s="31">
        <f t="shared" si="2"/>
        <v>100</v>
      </c>
      <c r="O11" s="11">
        <v>75</v>
      </c>
      <c r="P11" s="12">
        <v>55</v>
      </c>
      <c r="Q11" s="13">
        <f t="shared" si="3"/>
        <v>73.333333333333329</v>
      </c>
      <c r="R11" s="14"/>
      <c r="S11" s="14">
        <v>18</v>
      </c>
      <c r="T11" s="42" t="e">
        <f t="shared" ref="T11:T15" si="26">S11/R11*100</f>
        <v>#DIV/0!</v>
      </c>
      <c r="U11" s="14">
        <v>5</v>
      </c>
      <c r="V11" s="14"/>
      <c r="W11" s="41">
        <f t="shared" ref="W11:W15" si="27">V11/U11*100</f>
        <v>0</v>
      </c>
      <c r="X11" s="14">
        <v>15</v>
      </c>
      <c r="Y11" s="14">
        <v>15</v>
      </c>
      <c r="Z11" s="40">
        <f t="shared" ref="Z11:Z16" si="28">Y11/X11*100</f>
        <v>100</v>
      </c>
      <c r="AA11" s="12">
        <v>20</v>
      </c>
      <c r="AB11" s="12"/>
      <c r="AC11" s="13">
        <f t="shared" ref="AC11:AC16" si="29">AB11/AA11*100</f>
        <v>0</v>
      </c>
      <c r="AD11" s="11">
        <v>15</v>
      </c>
      <c r="AE11" s="11">
        <v>15</v>
      </c>
      <c r="AF11" s="13">
        <f t="shared" si="15"/>
        <v>100</v>
      </c>
      <c r="AG11" s="11">
        <v>35</v>
      </c>
      <c r="AH11" s="19">
        <v>25</v>
      </c>
      <c r="AI11" s="13">
        <f t="shared" si="7"/>
        <v>71.428571428571431</v>
      </c>
      <c r="AJ11" s="11"/>
      <c r="AK11" s="51">
        <v>10</v>
      </c>
      <c r="AL11" s="51" t="e">
        <f t="shared" si="16"/>
        <v>#DIV/0!</v>
      </c>
      <c r="AM11" s="51">
        <v>100</v>
      </c>
      <c r="AN11" s="51">
        <v>106</v>
      </c>
      <c r="AO11" s="51">
        <f t="shared" si="17"/>
        <v>106</v>
      </c>
      <c r="AP11" s="51">
        <v>122</v>
      </c>
      <c r="AQ11" s="51">
        <v>101</v>
      </c>
      <c r="AR11" s="53">
        <f t="shared" si="8"/>
        <v>82.786885245901644</v>
      </c>
      <c r="AS11" s="55">
        <v>60</v>
      </c>
      <c r="AT11" s="54">
        <v>60</v>
      </c>
      <c r="AU11" s="53">
        <f t="shared" si="18"/>
        <v>100</v>
      </c>
      <c r="AV11" s="53">
        <v>15</v>
      </c>
      <c r="AW11" s="53"/>
      <c r="AX11" s="53">
        <f t="shared" si="19"/>
        <v>0</v>
      </c>
      <c r="AY11" s="53">
        <v>30</v>
      </c>
      <c r="AZ11" s="53">
        <v>78</v>
      </c>
      <c r="BA11" s="53">
        <f>AZ11/AY11*100</f>
        <v>260</v>
      </c>
      <c r="BB11" s="53">
        <v>5</v>
      </c>
      <c r="BC11" s="53"/>
      <c r="BD11" s="53">
        <f>BC11/BB11*100</f>
        <v>0</v>
      </c>
      <c r="BE11" s="53"/>
      <c r="BF11" s="53">
        <v>5</v>
      </c>
      <c r="BG11" s="53" t="e">
        <f>BF11/BE11*100</f>
        <v>#DIV/0!</v>
      </c>
      <c r="BH11" s="58">
        <f>O11+R11+U11+AA11+AD11+AG11+AJ11+X11+AM11+AS11+AP11+AV11+AY11+BB11+BE11</f>
        <v>497</v>
      </c>
      <c r="BI11" s="58">
        <f>P11+S11+V11+AB11+AE11+AH11+AK11+AN11+AQ11+Y11+AT11+AW11+AZ11+BC11+BF11</f>
        <v>488</v>
      </c>
      <c r="BJ11" s="36">
        <f t="shared" si="10"/>
        <v>98.189134808853112</v>
      </c>
      <c r="BK11" s="68">
        <f t="shared" si="24"/>
        <v>627</v>
      </c>
      <c r="BL11" s="69">
        <f t="shared" si="11"/>
        <v>618</v>
      </c>
      <c r="BM11" s="70">
        <f t="shared" si="12"/>
        <v>98.564593301435409</v>
      </c>
    </row>
    <row r="12" spans="1:65" ht="18.75" x14ac:dyDescent="0.3">
      <c r="A12" s="166"/>
      <c r="B12" s="10" t="s">
        <v>53</v>
      </c>
      <c r="C12" s="11"/>
      <c r="D12" s="12"/>
      <c r="E12" s="13" t="e">
        <f t="shared" si="13"/>
        <v>#DIV/0!</v>
      </c>
      <c r="F12" s="14">
        <v>40</v>
      </c>
      <c r="G12" s="14">
        <v>15</v>
      </c>
      <c r="H12" s="14"/>
      <c r="I12" s="14">
        <v>320</v>
      </c>
      <c r="J12" s="14">
        <v>320</v>
      </c>
      <c r="K12" s="32">
        <f t="shared" si="25"/>
        <v>100</v>
      </c>
      <c r="L12" s="30">
        <f t="shared" si="0"/>
        <v>360</v>
      </c>
      <c r="M12" s="12">
        <f t="shared" si="1"/>
        <v>335</v>
      </c>
      <c r="N12" s="31">
        <f t="shared" si="2"/>
        <v>93.055555555555557</v>
      </c>
      <c r="O12" s="11">
        <v>165</v>
      </c>
      <c r="P12" s="12">
        <v>150</v>
      </c>
      <c r="Q12" s="13">
        <f t="shared" si="3"/>
        <v>90.909090909090907</v>
      </c>
      <c r="R12" s="14">
        <v>30</v>
      </c>
      <c r="S12" s="14">
        <v>42</v>
      </c>
      <c r="T12" s="42">
        <f t="shared" si="26"/>
        <v>140</v>
      </c>
      <c r="U12" s="14">
        <v>15</v>
      </c>
      <c r="V12" s="14"/>
      <c r="W12" s="41">
        <f t="shared" si="27"/>
        <v>0</v>
      </c>
      <c r="X12" s="14"/>
      <c r="Y12" s="14">
        <v>20</v>
      </c>
      <c r="Z12" s="40" t="e">
        <f t="shared" si="28"/>
        <v>#DIV/0!</v>
      </c>
      <c r="AA12" s="12">
        <v>30</v>
      </c>
      <c r="AB12" s="12">
        <v>10</v>
      </c>
      <c r="AC12" s="13">
        <f t="shared" si="29"/>
        <v>33.333333333333329</v>
      </c>
      <c r="AD12" s="11">
        <v>25</v>
      </c>
      <c r="AE12" s="11">
        <v>25</v>
      </c>
      <c r="AF12" s="13">
        <f t="shared" si="15"/>
        <v>100</v>
      </c>
      <c r="AG12" s="11">
        <v>118</v>
      </c>
      <c r="AH12" s="19">
        <v>83</v>
      </c>
      <c r="AI12" s="13">
        <f t="shared" si="7"/>
        <v>70.33898305084746</v>
      </c>
      <c r="AJ12" s="11"/>
      <c r="AK12" s="51">
        <v>60</v>
      </c>
      <c r="AL12" s="51" t="e">
        <f t="shared" ref="AL12:AL16" si="30">AK12/AJ12*100</f>
        <v>#DIV/0!</v>
      </c>
      <c r="AM12" s="51">
        <v>130</v>
      </c>
      <c r="AN12" s="11">
        <v>146</v>
      </c>
      <c r="AO12" s="51">
        <f t="shared" ref="AO12:AO16" si="31">AN12/AM12*100</f>
        <v>112.30769230769231</v>
      </c>
      <c r="AP12" s="11">
        <v>157</v>
      </c>
      <c r="AQ12" s="11">
        <v>121</v>
      </c>
      <c r="AR12" s="53">
        <f t="shared" si="8"/>
        <v>77.070063694267517</v>
      </c>
      <c r="AS12" s="55">
        <v>125</v>
      </c>
      <c r="AT12" s="54">
        <v>115</v>
      </c>
      <c r="AU12" s="53">
        <f t="shared" si="18"/>
        <v>92</v>
      </c>
      <c r="AV12" s="53">
        <v>65</v>
      </c>
      <c r="AW12" s="53">
        <v>75</v>
      </c>
      <c r="AX12" s="53">
        <f t="shared" si="19"/>
        <v>115.38461538461537</v>
      </c>
      <c r="AY12" s="53">
        <v>90</v>
      </c>
      <c r="AZ12" s="53">
        <v>125</v>
      </c>
      <c r="BA12" s="57">
        <f t="shared" ref="BA12:BA14" si="32">AZ12/AY12*100</f>
        <v>138.88888888888889</v>
      </c>
      <c r="BB12" s="57">
        <v>20</v>
      </c>
      <c r="BC12" s="57"/>
      <c r="BD12" s="53">
        <f t="shared" ref="BD12:BD14" si="33">BC12/BB12*100</f>
        <v>0</v>
      </c>
      <c r="BE12" s="57"/>
      <c r="BF12" s="57">
        <v>20</v>
      </c>
      <c r="BG12" s="53" t="e">
        <f t="shared" ref="BG12:BG14" si="34">BF12/BE12*100</f>
        <v>#DIV/0!</v>
      </c>
      <c r="BH12" s="58">
        <f t="shared" ref="BH12:BH14" si="35">O12+R12+U12+AA12+AD12+AG12+AJ12+X12+AM12+AS12+AP12+AV12+AY12+BB12+BE12</f>
        <v>970</v>
      </c>
      <c r="BI12" s="58">
        <f t="shared" ref="BI12:BI14" si="36">P12+S12+V12+AB12+AE12+AH12+AK12+AN12+AQ12+Y12+AT12+AW12+AZ12+BC12+BF12</f>
        <v>992</v>
      </c>
      <c r="BJ12" s="36">
        <f t="shared" si="10"/>
        <v>102.26804123711339</v>
      </c>
      <c r="BK12" s="68">
        <f t="shared" si="24"/>
        <v>1330</v>
      </c>
      <c r="BL12" s="69">
        <f t="shared" si="11"/>
        <v>1327</v>
      </c>
      <c r="BM12" s="70">
        <f t="shared" si="12"/>
        <v>99.774436090225564</v>
      </c>
    </row>
    <row r="13" spans="1:65" ht="18.75" x14ac:dyDescent="0.3">
      <c r="A13" s="166"/>
      <c r="B13" s="10" t="s">
        <v>54</v>
      </c>
      <c r="C13" s="11">
        <v>6</v>
      </c>
      <c r="D13" s="12">
        <v>6</v>
      </c>
      <c r="E13" s="13">
        <f t="shared" si="13"/>
        <v>100</v>
      </c>
      <c r="F13" s="14">
        <v>65</v>
      </c>
      <c r="G13" s="14">
        <v>40</v>
      </c>
      <c r="H13" s="14"/>
      <c r="I13" s="14">
        <v>235</v>
      </c>
      <c r="J13" s="14">
        <v>235</v>
      </c>
      <c r="K13" s="32">
        <f t="shared" si="25"/>
        <v>100</v>
      </c>
      <c r="L13" s="30">
        <f t="shared" si="0"/>
        <v>306</v>
      </c>
      <c r="M13" s="12">
        <f t="shared" si="1"/>
        <v>281</v>
      </c>
      <c r="N13" s="31">
        <f t="shared" si="2"/>
        <v>91.830065359477118</v>
      </c>
      <c r="O13" s="11">
        <v>174</v>
      </c>
      <c r="P13" s="12">
        <v>149</v>
      </c>
      <c r="Q13" s="13">
        <f t="shared" si="3"/>
        <v>85.632183908045974</v>
      </c>
      <c r="R13" s="14"/>
      <c r="S13" s="14"/>
      <c r="T13" s="42" t="e">
        <f t="shared" si="26"/>
        <v>#DIV/0!</v>
      </c>
      <c r="U13" s="14">
        <v>35</v>
      </c>
      <c r="V13" s="14">
        <v>20</v>
      </c>
      <c r="W13" s="41">
        <f t="shared" si="27"/>
        <v>57.142857142857139</v>
      </c>
      <c r="X13" s="14"/>
      <c r="Y13" s="14">
        <v>25</v>
      </c>
      <c r="Z13" s="40" t="e">
        <f t="shared" si="28"/>
        <v>#DIV/0!</v>
      </c>
      <c r="AA13" s="12">
        <v>30</v>
      </c>
      <c r="AB13" s="12">
        <v>10</v>
      </c>
      <c r="AC13" s="13">
        <f t="shared" si="29"/>
        <v>33.333333333333329</v>
      </c>
      <c r="AD13" s="11">
        <v>25</v>
      </c>
      <c r="AE13" s="11">
        <v>25</v>
      </c>
      <c r="AF13" s="13">
        <f t="shared" si="15"/>
        <v>100</v>
      </c>
      <c r="AG13" s="11">
        <v>157</v>
      </c>
      <c r="AH13" s="19">
        <v>87</v>
      </c>
      <c r="AI13" s="13">
        <f t="shared" ref="AI13:AI19" si="37">AH13/AG13*100</f>
        <v>55.414012738853501</v>
      </c>
      <c r="AJ13" s="11"/>
      <c r="AK13" s="51">
        <v>67</v>
      </c>
      <c r="AL13" s="51" t="e">
        <f t="shared" si="30"/>
        <v>#DIV/0!</v>
      </c>
      <c r="AM13" s="51">
        <v>200</v>
      </c>
      <c r="AN13" s="11">
        <v>204</v>
      </c>
      <c r="AO13" s="51">
        <f t="shared" si="31"/>
        <v>102</v>
      </c>
      <c r="AP13" s="11">
        <v>91</v>
      </c>
      <c r="AQ13" s="11">
        <v>51</v>
      </c>
      <c r="AR13" s="53">
        <f t="shared" si="8"/>
        <v>56.043956043956044</v>
      </c>
      <c r="AS13" s="55">
        <v>20</v>
      </c>
      <c r="AT13" s="54">
        <v>20</v>
      </c>
      <c r="AU13" s="53">
        <f t="shared" si="18"/>
        <v>100</v>
      </c>
      <c r="AV13" s="53">
        <v>50</v>
      </c>
      <c r="AW13" s="53">
        <v>80</v>
      </c>
      <c r="AX13" s="53">
        <f t="shared" si="19"/>
        <v>160</v>
      </c>
      <c r="AY13" s="53">
        <v>325</v>
      </c>
      <c r="AZ13" s="53">
        <v>192</v>
      </c>
      <c r="BA13" s="57">
        <f t="shared" si="32"/>
        <v>59.07692307692308</v>
      </c>
      <c r="BB13" s="57">
        <v>20</v>
      </c>
      <c r="BC13" s="57"/>
      <c r="BD13" s="53">
        <f t="shared" si="33"/>
        <v>0</v>
      </c>
      <c r="BE13" s="57"/>
      <c r="BF13" s="57">
        <v>20</v>
      </c>
      <c r="BG13" s="53" t="e">
        <f t="shared" si="34"/>
        <v>#DIV/0!</v>
      </c>
      <c r="BH13" s="58">
        <f t="shared" si="35"/>
        <v>1127</v>
      </c>
      <c r="BI13" s="58">
        <f t="shared" si="36"/>
        <v>950</v>
      </c>
      <c r="BJ13" s="36">
        <f t="shared" si="10"/>
        <v>84.294587400177463</v>
      </c>
      <c r="BK13" s="68">
        <f t="shared" si="24"/>
        <v>1433</v>
      </c>
      <c r="BL13" s="69">
        <f t="shared" si="11"/>
        <v>1231</v>
      </c>
      <c r="BM13" s="70">
        <f t="shared" si="12"/>
        <v>85.903698534542912</v>
      </c>
    </row>
    <row r="14" spans="1:65" ht="18.75" x14ac:dyDescent="0.3">
      <c r="A14" s="166"/>
      <c r="B14" s="10" t="s">
        <v>55</v>
      </c>
      <c r="C14" s="11">
        <v>4</v>
      </c>
      <c r="D14" s="12">
        <v>4</v>
      </c>
      <c r="E14" s="13">
        <f t="shared" si="13"/>
        <v>100</v>
      </c>
      <c r="F14" s="14">
        <v>25</v>
      </c>
      <c r="G14" s="14">
        <v>25</v>
      </c>
      <c r="H14" s="14"/>
      <c r="I14" s="14">
        <v>595</v>
      </c>
      <c r="J14" s="14">
        <v>595</v>
      </c>
      <c r="K14" s="32">
        <f t="shared" si="25"/>
        <v>100</v>
      </c>
      <c r="L14" s="30">
        <f>C14+F14+I14</f>
        <v>624</v>
      </c>
      <c r="M14" s="12">
        <f t="shared" si="1"/>
        <v>624</v>
      </c>
      <c r="N14" s="31">
        <f t="shared" si="2"/>
        <v>100</v>
      </c>
      <c r="O14" s="11">
        <v>291</v>
      </c>
      <c r="P14" s="12">
        <v>291</v>
      </c>
      <c r="Q14" s="13">
        <f t="shared" si="3"/>
        <v>100</v>
      </c>
      <c r="R14" s="14"/>
      <c r="S14" s="14"/>
      <c r="T14" s="42" t="e">
        <f t="shared" si="26"/>
        <v>#DIV/0!</v>
      </c>
      <c r="U14" s="14">
        <v>515</v>
      </c>
      <c r="V14" s="14">
        <v>500</v>
      </c>
      <c r="W14" s="41">
        <f t="shared" si="27"/>
        <v>97.087378640776706</v>
      </c>
      <c r="X14" s="14">
        <v>35</v>
      </c>
      <c r="Y14" s="14">
        <v>40</v>
      </c>
      <c r="Z14" s="40">
        <f t="shared" si="28"/>
        <v>114.28571428571428</v>
      </c>
      <c r="AA14" s="12">
        <v>30</v>
      </c>
      <c r="AB14" s="12">
        <v>30</v>
      </c>
      <c r="AC14" s="13">
        <f t="shared" si="29"/>
        <v>100</v>
      </c>
      <c r="AD14" s="11">
        <v>15</v>
      </c>
      <c r="AE14" s="11">
        <v>15</v>
      </c>
      <c r="AF14" s="13">
        <f t="shared" si="15"/>
        <v>100</v>
      </c>
      <c r="AG14" s="11">
        <v>25</v>
      </c>
      <c r="AH14" s="19">
        <v>25</v>
      </c>
      <c r="AI14" s="13">
        <f t="shared" si="37"/>
        <v>100</v>
      </c>
      <c r="AJ14" s="11">
        <v>65</v>
      </c>
      <c r="AK14" s="51">
        <v>80</v>
      </c>
      <c r="AL14" s="51">
        <f t="shared" si="30"/>
        <v>123.07692307692308</v>
      </c>
      <c r="AM14" s="11">
        <v>248</v>
      </c>
      <c r="AN14" s="11">
        <v>242</v>
      </c>
      <c r="AO14" s="51">
        <f t="shared" si="31"/>
        <v>97.58064516129032</v>
      </c>
      <c r="AP14" s="11">
        <v>112</v>
      </c>
      <c r="AQ14" s="11">
        <v>62</v>
      </c>
      <c r="AR14" s="53">
        <f t="shared" si="8"/>
        <v>55.357142857142861</v>
      </c>
      <c r="AS14" s="55">
        <v>50</v>
      </c>
      <c r="AT14" s="54">
        <v>50</v>
      </c>
      <c r="AU14" s="53">
        <f t="shared" si="18"/>
        <v>100</v>
      </c>
      <c r="AV14" s="53">
        <v>95</v>
      </c>
      <c r="AW14" s="53">
        <v>80</v>
      </c>
      <c r="AX14" s="53">
        <f t="shared" si="19"/>
        <v>84.210526315789465</v>
      </c>
      <c r="AY14" s="53">
        <v>340</v>
      </c>
      <c r="AZ14" s="53">
        <v>345</v>
      </c>
      <c r="BA14" s="57">
        <f t="shared" si="32"/>
        <v>101.47058823529412</v>
      </c>
      <c r="BB14" s="57">
        <v>75</v>
      </c>
      <c r="BC14" s="57"/>
      <c r="BD14" s="53">
        <f t="shared" si="33"/>
        <v>0</v>
      </c>
      <c r="BE14" s="57"/>
      <c r="BF14" s="57">
        <v>25</v>
      </c>
      <c r="BG14" s="53" t="e">
        <f t="shared" si="34"/>
        <v>#DIV/0!</v>
      </c>
      <c r="BH14" s="58">
        <f t="shared" si="35"/>
        <v>1896</v>
      </c>
      <c r="BI14" s="58">
        <f t="shared" si="36"/>
        <v>1785</v>
      </c>
      <c r="BJ14" s="36">
        <f t="shared" si="10"/>
        <v>94.14556962025317</v>
      </c>
      <c r="BK14" s="68">
        <f t="shared" si="24"/>
        <v>2520</v>
      </c>
      <c r="BL14" s="69">
        <f t="shared" si="11"/>
        <v>2409</v>
      </c>
      <c r="BM14" s="70">
        <f t="shared" si="12"/>
        <v>95.595238095238102</v>
      </c>
    </row>
    <row r="15" spans="1:65" ht="18.75" x14ac:dyDescent="0.3">
      <c r="A15" s="166"/>
      <c r="B15" s="4" t="s">
        <v>57</v>
      </c>
      <c r="C15" s="5">
        <f>C16+C17+C18+C19</f>
        <v>700</v>
      </c>
      <c r="D15" s="8">
        <f>D16+D17+D18+D19</f>
        <v>600</v>
      </c>
      <c r="E15" s="9">
        <f t="shared" si="13"/>
        <v>85.714285714285708</v>
      </c>
      <c r="F15" s="8">
        <f>F16+F17+F18+F19</f>
        <v>4500</v>
      </c>
      <c r="G15" s="8">
        <f>G16+G17+G18+G19</f>
        <v>2000</v>
      </c>
      <c r="H15" s="8"/>
      <c r="I15" s="34">
        <f>I16+I17+I18+I19</f>
        <v>110</v>
      </c>
      <c r="J15" s="34">
        <f>J16+J17+J18+J19</f>
        <v>1470</v>
      </c>
      <c r="K15" s="33">
        <f t="shared" si="25"/>
        <v>1336.3636363636363</v>
      </c>
      <c r="L15" s="27">
        <f t="shared" si="0"/>
        <v>5310</v>
      </c>
      <c r="M15" s="8">
        <f t="shared" si="1"/>
        <v>4070</v>
      </c>
      <c r="N15" s="28">
        <f t="shared" si="2"/>
        <v>76.647834274952913</v>
      </c>
      <c r="O15" s="5">
        <f>O16+O17+O18+O19</f>
        <v>1127</v>
      </c>
      <c r="P15" s="8">
        <f>P16+P17+P18+P19</f>
        <v>949</v>
      </c>
      <c r="Q15" s="9">
        <f t="shared" si="3"/>
        <v>84.205856255545697</v>
      </c>
      <c r="R15" s="34">
        <f>R16+R17+R18+R19</f>
        <v>100</v>
      </c>
      <c r="S15" s="34">
        <f>S16+S17+S18+S19</f>
        <v>1000</v>
      </c>
      <c r="T15" s="39">
        <f t="shared" si="26"/>
        <v>1000</v>
      </c>
      <c r="U15" s="34">
        <f>U16+U17+U18+U19</f>
        <v>650</v>
      </c>
      <c r="V15" s="34">
        <f>V16+V17+V18+V19</f>
        <v>320</v>
      </c>
      <c r="W15" s="39">
        <f t="shared" si="27"/>
        <v>49.230769230769234</v>
      </c>
      <c r="X15" s="34">
        <f>X16+X17+X18+X19</f>
        <v>180</v>
      </c>
      <c r="Y15" s="34">
        <f>Y16+Y17+Y18+Y19</f>
        <v>430</v>
      </c>
      <c r="Z15" s="39">
        <f t="shared" si="28"/>
        <v>238.88888888888889</v>
      </c>
      <c r="AA15" s="8">
        <f>AA16+AA17+AA18+AA19</f>
        <v>292</v>
      </c>
      <c r="AB15" s="8">
        <f>AB16+AB17+AB18+AB19</f>
        <v>396</v>
      </c>
      <c r="AC15" s="28">
        <f t="shared" si="29"/>
        <v>135.61643835616439</v>
      </c>
      <c r="AD15" s="5">
        <f>AD16+AD17+AD18+AD19</f>
        <v>700</v>
      </c>
      <c r="AE15" s="5">
        <f>AE16+AE17+AE18+AE19</f>
        <v>550</v>
      </c>
      <c r="AF15" s="9">
        <f t="shared" si="15"/>
        <v>78.571428571428569</v>
      </c>
      <c r="AG15" s="5">
        <f>AG16+AG17+AG18+AG19</f>
        <v>500</v>
      </c>
      <c r="AH15" s="5">
        <f>AH16+AH17+AH18+AH19</f>
        <v>550</v>
      </c>
      <c r="AI15" s="9">
        <f t="shared" si="37"/>
        <v>110.00000000000001</v>
      </c>
      <c r="AJ15" s="47">
        <f>AJ16+AJ17+AJ18+AJ19</f>
        <v>2190</v>
      </c>
      <c r="AK15" s="47">
        <f>AK16+AK17+AK18+AK19</f>
        <v>1999</v>
      </c>
      <c r="AL15" s="49">
        <f t="shared" si="30"/>
        <v>91.278538812785399</v>
      </c>
      <c r="AM15" s="5">
        <f>AM16+AM17+AM18+AM19</f>
        <v>780</v>
      </c>
      <c r="AN15" s="5">
        <f>AN16+AN17+AN18+AN19</f>
        <v>1071</v>
      </c>
      <c r="AO15" s="49">
        <f t="shared" si="31"/>
        <v>137.30769230769232</v>
      </c>
      <c r="AP15" s="5">
        <f>AP16+AP17+AP18+AP19</f>
        <v>640</v>
      </c>
      <c r="AQ15" s="5">
        <f>AQ16+AQ17+AQ18+AQ19</f>
        <v>794</v>
      </c>
      <c r="AR15" s="47">
        <f t="shared" si="8"/>
        <v>124.06250000000001</v>
      </c>
      <c r="AS15" s="5">
        <f>AS16+AS17+AS18+AS19</f>
        <v>1354</v>
      </c>
      <c r="AT15" s="5">
        <f>AT16+AT17+AT18+AT19</f>
        <v>983</v>
      </c>
      <c r="AU15" s="47">
        <f t="shared" si="18"/>
        <v>72.599704579025115</v>
      </c>
      <c r="AV15" s="5">
        <f>AV16+AV17+AV18+AV19</f>
        <v>1889</v>
      </c>
      <c r="AW15" s="5">
        <f>AW16+AW17+AW18+AW19</f>
        <v>1609</v>
      </c>
      <c r="AX15" s="47">
        <f t="shared" si="19"/>
        <v>85.177342509264165</v>
      </c>
      <c r="AY15" s="47">
        <f>AY16+AY17+AY18+AY19</f>
        <v>550</v>
      </c>
      <c r="AZ15" s="47">
        <f>AZ16+AZ17+AZ18+AZ19</f>
        <v>508</v>
      </c>
      <c r="BA15" s="56">
        <f>AZ15/AY15*100</f>
        <v>92.36363636363636</v>
      </c>
      <c r="BB15" s="56">
        <f>BB16+BB17+BB18+BB19</f>
        <v>400</v>
      </c>
      <c r="BC15" s="56">
        <f>BC16+BC17+BC18+BC19</f>
        <v>75</v>
      </c>
      <c r="BD15" s="56">
        <f>BC15/BB15*100</f>
        <v>18.75</v>
      </c>
      <c r="BE15" s="56">
        <f>BE16+BE17+BE18+BE19</f>
        <v>410</v>
      </c>
      <c r="BF15" s="56">
        <f>BF16+BF17+BF18+BF19</f>
        <v>420</v>
      </c>
      <c r="BG15" s="56">
        <f>BF15/BE15*100</f>
        <v>102.4390243902439</v>
      </c>
      <c r="BH15" s="49">
        <f>O15+R15+U15+AA15+AD15+AG15+AJ15+X15+AM15+AS15+AP15+AV15+AY15+BB15+BE15</f>
        <v>11762</v>
      </c>
      <c r="BI15" s="9">
        <f>P15+S15+V15+AB15+AE15+AH15+AK15+AN15+AQ15+Y15+AT15+AW15+AZ15+BC15+BF15</f>
        <v>11654</v>
      </c>
      <c r="BJ15" s="35">
        <f t="shared" si="10"/>
        <v>99.081788811426634</v>
      </c>
      <c r="BK15" s="27">
        <f t="shared" si="24"/>
        <v>17072</v>
      </c>
      <c r="BL15" s="8">
        <f t="shared" si="11"/>
        <v>15724</v>
      </c>
      <c r="BM15" s="28">
        <f t="shared" si="12"/>
        <v>92.104029990627936</v>
      </c>
    </row>
    <row r="16" spans="1:65" ht="18.75" x14ac:dyDescent="0.3">
      <c r="A16" s="166"/>
      <c r="B16" s="10" t="s">
        <v>52</v>
      </c>
      <c r="C16" s="11"/>
      <c r="D16" s="12"/>
      <c r="E16" s="13" t="e">
        <f t="shared" si="13"/>
        <v>#DIV/0!</v>
      </c>
      <c r="F16" s="14">
        <v>145</v>
      </c>
      <c r="G16" s="14">
        <v>50</v>
      </c>
      <c r="H16" s="14"/>
      <c r="I16" s="14"/>
      <c r="J16" s="14">
        <v>4</v>
      </c>
      <c r="K16" s="32" t="e">
        <f t="shared" si="25"/>
        <v>#DIV/0!</v>
      </c>
      <c r="L16" s="30">
        <f t="shared" si="0"/>
        <v>145</v>
      </c>
      <c r="M16" s="12">
        <f t="shared" si="1"/>
        <v>54</v>
      </c>
      <c r="N16" s="31">
        <f t="shared" si="2"/>
        <v>37.241379310344833</v>
      </c>
      <c r="O16" s="11">
        <v>193</v>
      </c>
      <c r="P16" s="12">
        <v>92</v>
      </c>
      <c r="Q16" s="13">
        <f t="shared" si="3"/>
        <v>47.668393782383419</v>
      </c>
      <c r="R16" s="14">
        <v>100</v>
      </c>
      <c r="S16" s="14"/>
      <c r="T16" s="42">
        <f t="shared" ref="T16:T20" si="38">S16/R16*100</f>
        <v>0</v>
      </c>
      <c r="U16" s="14">
        <v>250</v>
      </c>
      <c r="V16" s="14">
        <v>30</v>
      </c>
      <c r="W16" s="41">
        <f t="shared" ref="W16:W20" si="39">V16/U16*100</f>
        <v>12</v>
      </c>
      <c r="X16" s="14">
        <v>46</v>
      </c>
      <c r="Y16" s="14">
        <v>171</v>
      </c>
      <c r="Z16" s="40">
        <f t="shared" si="28"/>
        <v>371.73913043478262</v>
      </c>
      <c r="AA16" s="12"/>
      <c r="AB16" s="19">
        <v>135</v>
      </c>
      <c r="AC16" s="45" t="e">
        <f t="shared" si="29"/>
        <v>#DIV/0!</v>
      </c>
      <c r="AD16" s="11">
        <v>145</v>
      </c>
      <c r="AE16" s="11">
        <v>175</v>
      </c>
      <c r="AF16" s="13">
        <f t="shared" si="15"/>
        <v>120.68965517241379</v>
      </c>
      <c r="AG16" s="19">
        <v>125</v>
      </c>
      <c r="AH16" s="19">
        <v>150</v>
      </c>
      <c r="AI16" s="13">
        <f t="shared" si="37"/>
        <v>120</v>
      </c>
      <c r="AJ16" s="19">
        <v>110</v>
      </c>
      <c r="AK16" s="19">
        <v>70</v>
      </c>
      <c r="AL16" s="19">
        <f t="shared" si="30"/>
        <v>63.636363636363633</v>
      </c>
      <c r="AM16" s="19"/>
      <c r="AN16" s="19">
        <v>22</v>
      </c>
      <c r="AO16" s="19" t="e">
        <f t="shared" si="31"/>
        <v>#DIV/0!</v>
      </c>
      <c r="AP16" s="19"/>
      <c r="AQ16" s="19">
        <v>180</v>
      </c>
      <c r="AR16" s="53" t="e">
        <f t="shared" si="8"/>
        <v>#DIV/0!</v>
      </c>
      <c r="AS16" s="54">
        <v>344</v>
      </c>
      <c r="AT16" s="54">
        <v>160</v>
      </c>
      <c r="AU16" s="53">
        <f t="shared" si="18"/>
        <v>46.511627906976742</v>
      </c>
      <c r="AV16" s="53">
        <v>85</v>
      </c>
      <c r="AW16" s="53">
        <v>71</v>
      </c>
      <c r="AX16" s="53">
        <f t="shared" si="19"/>
        <v>83.529411764705884</v>
      </c>
      <c r="AY16" s="53">
        <v>50</v>
      </c>
      <c r="AZ16" s="53">
        <v>16</v>
      </c>
      <c r="BA16" s="53">
        <f>AZ16/AY16*100</f>
        <v>32</v>
      </c>
      <c r="BB16" s="53"/>
      <c r="BC16" s="53"/>
      <c r="BD16" s="53" t="e">
        <f>BC16/BB16*100</f>
        <v>#DIV/0!</v>
      </c>
      <c r="BE16" s="53"/>
      <c r="BF16" s="53"/>
      <c r="BG16" s="53" t="e">
        <f>BF16/BE16*100</f>
        <v>#DIV/0!</v>
      </c>
      <c r="BH16" s="54">
        <f>O16+R16+U16+AA16+AD16+AG16+AJ16+X16+AM16+AS16+AP16+AV16+AY16+BB16+BE16</f>
        <v>1448</v>
      </c>
      <c r="BI16" s="67">
        <f>P16+S16+V16+AB16+AE16+AH16+AK16+AN16+AQ16+Y16+AT16+AW16+AZ16+BC16+BF16</f>
        <v>1272</v>
      </c>
      <c r="BJ16" s="36">
        <f t="shared" si="10"/>
        <v>87.845303867403317</v>
      </c>
      <c r="BK16" s="68">
        <f t="shared" si="24"/>
        <v>1593</v>
      </c>
      <c r="BL16" s="69">
        <f t="shared" si="11"/>
        <v>1326</v>
      </c>
      <c r="BM16" s="70">
        <f t="shared" si="12"/>
        <v>83.239171374764595</v>
      </c>
    </row>
    <row r="17" spans="1:65" ht="18.75" x14ac:dyDescent="0.3">
      <c r="A17" s="166"/>
      <c r="B17" s="10" t="s">
        <v>53</v>
      </c>
      <c r="C17" s="11">
        <v>65</v>
      </c>
      <c r="D17" s="12"/>
      <c r="E17" s="13">
        <f t="shared" si="13"/>
        <v>0</v>
      </c>
      <c r="F17" s="14">
        <v>895</v>
      </c>
      <c r="G17" s="14">
        <v>400</v>
      </c>
      <c r="H17" s="14"/>
      <c r="I17" s="14">
        <v>75</v>
      </c>
      <c r="J17" s="14">
        <v>452</v>
      </c>
      <c r="K17" s="32">
        <f t="shared" si="25"/>
        <v>602.66666666666663</v>
      </c>
      <c r="L17" s="30">
        <f t="shared" si="0"/>
        <v>1035</v>
      </c>
      <c r="M17" s="12">
        <f t="shared" si="1"/>
        <v>852</v>
      </c>
      <c r="N17" s="31">
        <f t="shared" si="2"/>
        <v>82.318840579710141</v>
      </c>
      <c r="O17" s="11">
        <v>244</v>
      </c>
      <c r="P17" s="12">
        <v>182</v>
      </c>
      <c r="Q17" s="13">
        <f t="shared" si="3"/>
        <v>74.590163934426229</v>
      </c>
      <c r="R17" s="14"/>
      <c r="S17" s="14">
        <v>325</v>
      </c>
      <c r="T17" s="42" t="e">
        <f t="shared" si="38"/>
        <v>#DIV/0!</v>
      </c>
      <c r="U17" s="14">
        <v>260</v>
      </c>
      <c r="V17" s="14">
        <v>80</v>
      </c>
      <c r="W17" s="41">
        <f t="shared" si="39"/>
        <v>30.76923076923077</v>
      </c>
      <c r="X17" s="14">
        <v>76</v>
      </c>
      <c r="Y17" s="14">
        <v>171</v>
      </c>
      <c r="Z17" s="40">
        <f t="shared" ref="Z17:Z20" si="40">Y17/X17*100</f>
        <v>225</v>
      </c>
      <c r="AA17" s="12">
        <v>200</v>
      </c>
      <c r="AB17" s="19">
        <v>175</v>
      </c>
      <c r="AC17" s="45">
        <f t="shared" ref="AC17:AC21" si="41">AB17/AA17*100</f>
        <v>87.5</v>
      </c>
      <c r="AD17" s="11">
        <v>215</v>
      </c>
      <c r="AE17" s="11">
        <v>175</v>
      </c>
      <c r="AF17" s="13">
        <f t="shared" si="15"/>
        <v>81.395348837209298</v>
      </c>
      <c r="AG17" s="19">
        <v>125</v>
      </c>
      <c r="AH17" s="19">
        <v>150</v>
      </c>
      <c r="AI17" s="13">
        <f t="shared" si="37"/>
        <v>120</v>
      </c>
      <c r="AJ17" s="19">
        <v>510</v>
      </c>
      <c r="AK17" s="19">
        <v>370</v>
      </c>
      <c r="AL17" s="19">
        <f t="shared" ref="AL17:AL21" si="42">AK17/AJ17*100</f>
        <v>72.549019607843135</v>
      </c>
      <c r="AM17" s="19">
        <v>10</v>
      </c>
      <c r="AN17" s="11">
        <v>91</v>
      </c>
      <c r="AO17" s="19">
        <f t="shared" ref="AO17:AO21" si="43">AN17/AM17*100</f>
        <v>910</v>
      </c>
      <c r="AP17" s="19">
        <v>180</v>
      </c>
      <c r="AQ17" s="11">
        <v>216</v>
      </c>
      <c r="AR17" s="53">
        <f t="shared" si="8"/>
        <v>120</v>
      </c>
      <c r="AS17" s="55">
        <v>356</v>
      </c>
      <c r="AT17" s="54">
        <v>240</v>
      </c>
      <c r="AU17" s="53">
        <f t="shared" si="18"/>
        <v>67.415730337078656</v>
      </c>
      <c r="AV17" s="53">
        <v>260</v>
      </c>
      <c r="AW17" s="53">
        <v>168</v>
      </c>
      <c r="AX17" s="53">
        <f t="shared" si="19"/>
        <v>64.615384615384613</v>
      </c>
      <c r="AY17" s="53">
        <v>50</v>
      </c>
      <c r="AZ17" s="53">
        <v>48</v>
      </c>
      <c r="BA17" s="53">
        <f t="shared" ref="BA17:BA19" si="44">AZ17/AY17*100</f>
        <v>96</v>
      </c>
      <c r="BB17" s="53"/>
      <c r="BC17" s="53">
        <v>25</v>
      </c>
      <c r="BD17" s="53" t="e">
        <f t="shared" ref="BD17:BD19" si="45">BC17/BB17*100</f>
        <v>#DIV/0!</v>
      </c>
      <c r="BE17" s="53"/>
      <c r="BF17" s="53">
        <v>22</v>
      </c>
      <c r="BG17" s="53" t="e">
        <f t="shared" ref="BG17:BG19" si="46">BF17/BE17*100</f>
        <v>#DIV/0!</v>
      </c>
      <c r="BH17" s="54">
        <f t="shared" ref="BH17:BH19" si="47">O17+R17+U17+AA17+AD17+AG17+AJ17+X17+AM17+AS17+AP17+AV17+AY17+BB17+BE17</f>
        <v>2486</v>
      </c>
      <c r="BI17" s="67">
        <f t="shared" ref="BI17:BI19" si="48">P17+S17+V17+AB17+AE17+AH17+AK17+AN17+AQ17+Y17+AT17+AW17+AZ17+BC17+BF17</f>
        <v>2438</v>
      </c>
      <c r="BJ17" s="36">
        <f t="shared" si="10"/>
        <v>98.069187449718413</v>
      </c>
      <c r="BK17" s="68">
        <f t="shared" si="24"/>
        <v>3521</v>
      </c>
      <c r="BL17" s="69">
        <f t="shared" si="11"/>
        <v>3290</v>
      </c>
      <c r="BM17" s="70">
        <f t="shared" si="12"/>
        <v>93.439363817097416</v>
      </c>
    </row>
    <row r="18" spans="1:65" ht="18.75" x14ac:dyDescent="0.3">
      <c r="A18" s="166"/>
      <c r="B18" s="10" t="s">
        <v>54</v>
      </c>
      <c r="C18" s="11">
        <v>335</v>
      </c>
      <c r="D18" s="12">
        <v>300</v>
      </c>
      <c r="E18" s="13">
        <f t="shared" si="13"/>
        <v>89.552238805970148</v>
      </c>
      <c r="F18" s="14">
        <v>1860</v>
      </c>
      <c r="G18" s="14">
        <v>750</v>
      </c>
      <c r="H18" s="14"/>
      <c r="I18" s="14">
        <v>35</v>
      </c>
      <c r="J18" s="14">
        <v>714</v>
      </c>
      <c r="K18" s="32">
        <f t="shared" si="25"/>
        <v>2039.9999999999998</v>
      </c>
      <c r="L18" s="30">
        <f t="shared" si="0"/>
        <v>2230</v>
      </c>
      <c r="M18" s="12">
        <f t="shared" si="1"/>
        <v>1764</v>
      </c>
      <c r="N18" s="31">
        <f t="shared" si="2"/>
        <v>79.103139013452918</v>
      </c>
      <c r="O18" s="11">
        <v>180</v>
      </c>
      <c r="P18" s="12">
        <v>165</v>
      </c>
      <c r="Q18" s="13">
        <f t="shared" si="3"/>
        <v>91.666666666666657</v>
      </c>
      <c r="R18" s="14"/>
      <c r="S18" s="14">
        <v>500</v>
      </c>
      <c r="T18" s="42" t="e">
        <f t="shared" si="38"/>
        <v>#DIV/0!</v>
      </c>
      <c r="U18" s="14">
        <v>140</v>
      </c>
      <c r="V18" s="14">
        <v>90</v>
      </c>
      <c r="W18" s="41">
        <f t="shared" si="39"/>
        <v>64.285714285714292</v>
      </c>
      <c r="X18" s="14">
        <v>48</v>
      </c>
      <c r="Y18" s="14">
        <v>48</v>
      </c>
      <c r="Z18" s="40">
        <f t="shared" si="40"/>
        <v>100</v>
      </c>
      <c r="AA18" s="12">
        <v>26</v>
      </c>
      <c r="AB18" s="19">
        <v>42</v>
      </c>
      <c r="AC18" s="45">
        <f t="shared" si="41"/>
        <v>161.53846153846155</v>
      </c>
      <c r="AD18" s="11">
        <v>140</v>
      </c>
      <c r="AE18" s="11"/>
      <c r="AF18" s="13">
        <f t="shared" si="15"/>
        <v>0</v>
      </c>
      <c r="AG18" s="19">
        <v>125</v>
      </c>
      <c r="AH18" s="19">
        <v>125</v>
      </c>
      <c r="AI18" s="13">
        <f t="shared" si="37"/>
        <v>100</v>
      </c>
      <c r="AJ18" s="19">
        <v>880</v>
      </c>
      <c r="AK18" s="19">
        <v>890</v>
      </c>
      <c r="AL18" s="19">
        <f t="shared" si="42"/>
        <v>101.13636363636364</v>
      </c>
      <c r="AM18" s="19">
        <v>420</v>
      </c>
      <c r="AN18" s="11">
        <v>543</v>
      </c>
      <c r="AO18" s="19">
        <f t="shared" si="43"/>
        <v>129.28571428571431</v>
      </c>
      <c r="AP18" s="19">
        <v>390</v>
      </c>
      <c r="AQ18" s="11">
        <v>278</v>
      </c>
      <c r="AR18" s="53">
        <f t="shared" si="8"/>
        <v>71.282051282051285</v>
      </c>
      <c r="AS18" s="55">
        <v>234</v>
      </c>
      <c r="AT18" s="54">
        <v>231</v>
      </c>
      <c r="AU18" s="53">
        <f t="shared" si="18"/>
        <v>98.71794871794873</v>
      </c>
      <c r="AV18" s="53">
        <v>609</v>
      </c>
      <c r="AW18" s="53">
        <v>560</v>
      </c>
      <c r="AX18" s="53">
        <f t="shared" si="19"/>
        <v>91.954022988505741</v>
      </c>
      <c r="AY18" s="53">
        <v>130</v>
      </c>
      <c r="AZ18" s="53">
        <v>108</v>
      </c>
      <c r="BA18" s="57">
        <f t="shared" si="44"/>
        <v>83.07692307692308</v>
      </c>
      <c r="BB18" s="57">
        <v>200</v>
      </c>
      <c r="BC18" s="57">
        <v>50</v>
      </c>
      <c r="BD18" s="53">
        <f t="shared" si="45"/>
        <v>25</v>
      </c>
      <c r="BE18" s="57">
        <v>200</v>
      </c>
      <c r="BF18" s="57">
        <v>90</v>
      </c>
      <c r="BG18" s="53">
        <f t="shared" si="46"/>
        <v>45</v>
      </c>
      <c r="BH18" s="54">
        <f t="shared" si="47"/>
        <v>3722</v>
      </c>
      <c r="BI18" s="67">
        <f t="shared" si="48"/>
        <v>3720</v>
      </c>
      <c r="BJ18" s="36">
        <f t="shared" si="10"/>
        <v>99.946265448683505</v>
      </c>
      <c r="BK18" s="68">
        <f t="shared" si="24"/>
        <v>5952</v>
      </c>
      <c r="BL18" s="69">
        <f t="shared" si="11"/>
        <v>5484</v>
      </c>
      <c r="BM18" s="70">
        <f t="shared" si="12"/>
        <v>92.137096774193552</v>
      </c>
    </row>
    <row r="19" spans="1:65" ht="18.75" x14ac:dyDescent="0.3">
      <c r="A19" s="166"/>
      <c r="B19" s="10" t="s">
        <v>55</v>
      </c>
      <c r="C19" s="11">
        <v>300</v>
      </c>
      <c r="D19" s="12">
        <v>300</v>
      </c>
      <c r="E19" s="13">
        <f t="shared" si="13"/>
        <v>100</v>
      </c>
      <c r="F19" s="14">
        <v>1600</v>
      </c>
      <c r="G19" s="14">
        <v>800</v>
      </c>
      <c r="H19" s="14"/>
      <c r="I19" s="14"/>
      <c r="J19" s="14">
        <v>300</v>
      </c>
      <c r="K19" s="32" t="e">
        <f t="shared" si="25"/>
        <v>#DIV/0!</v>
      </c>
      <c r="L19" s="30">
        <f>C19+F19+I19</f>
        <v>1900</v>
      </c>
      <c r="M19" s="12">
        <f t="shared" si="1"/>
        <v>1400</v>
      </c>
      <c r="N19" s="31">
        <f t="shared" si="2"/>
        <v>73.68421052631578</v>
      </c>
      <c r="O19" s="11">
        <v>510</v>
      </c>
      <c r="P19" s="12">
        <v>510</v>
      </c>
      <c r="Q19" s="13">
        <f t="shared" si="3"/>
        <v>100</v>
      </c>
      <c r="R19" s="14"/>
      <c r="S19" s="14">
        <v>175</v>
      </c>
      <c r="T19" s="42" t="e">
        <f t="shared" si="38"/>
        <v>#DIV/0!</v>
      </c>
      <c r="U19" s="14"/>
      <c r="V19" s="14">
        <v>120</v>
      </c>
      <c r="W19" s="41" t="e">
        <f t="shared" si="39"/>
        <v>#DIV/0!</v>
      </c>
      <c r="X19" s="14">
        <v>10</v>
      </c>
      <c r="Y19" s="14">
        <v>40</v>
      </c>
      <c r="Z19" s="40">
        <f t="shared" si="40"/>
        <v>400</v>
      </c>
      <c r="AA19" s="12">
        <v>66</v>
      </c>
      <c r="AB19" s="19">
        <v>44</v>
      </c>
      <c r="AC19" s="45">
        <f t="shared" si="41"/>
        <v>66.666666666666657</v>
      </c>
      <c r="AD19" s="11">
        <v>200</v>
      </c>
      <c r="AE19" s="11">
        <v>200</v>
      </c>
      <c r="AF19" s="13">
        <f t="shared" si="15"/>
        <v>100</v>
      </c>
      <c r="AG19" s="19">
        <v>125</v>
      </c>
      <c r="AH19" s="19">
        <v>125</v>
      </c>
      <c r="AI19" s="13">
        <f t="shared" si="37"/>
        <v>100</v>
      </c>
      <c r="AJ19" s="19">
        <v>690</v>
      </c>
      <c r="AK19" s="19">
        <v>669</v>
      </c>
      <c r="AL19" s="51">
        <f t="shared" si="42"/>
        <v>96.956521739130437</v>
      </c>
      <c r="AM19" s="11">
        <v>350</v>
      </c>
      <c r="AN19" s="11">
        <v>415</v>
      </c>
      <c r="AO19" s="19">
        <f t="shared" si="43"/>
        <v>118.57142857142857</v>
      </c>
      <c r="AP19" s="11">
        <v>70</v>
      </c>
      <c r="AQ19" s="11">
        <v>120</v>
      </c>
      <c r="AR19" s="53">
        <f t="shared" si="8"/>
        <v>171.42857142857142</v>
      </c>
      <c r="AS19" s="54">
        <v>420</v>
      </c>
      <c r="AT19" s="54">
        <v>352</v>
      </c>
      <c r="AU19" s="53">
        <f t="shared" si="18"/>
        <v>83.80952380952381</v>
      </c>
      <c r="AV19" s="53">
        <v>935</v>
      </c>
      <c r="AW19" s="53">
        <v>810</v>
      </c>
      <c r="AX19" s="53">
        <f t="shared" si="19"/>
        <v>86.631016042780757</v>
      </c>
      <c r="AY19" s="53">
        <v>320</v>
      </c>
      <c r="AZ19" s="53">
        <v>336</v>
      </c>
      <c r="BA19" s="53">
        <f t="shared" si="44"/>
        <v>105</v>
      </c>
      <c r="BB19" s="53">
        <v>200</v>
      </c>
      <c r="BC19" s="53"/>
      <c r="BD19" s="53">
        <f t="shared" si="45"/>
        <v>0</v>
      </c>
      <c r="BE19" s="53">
        <v>210</v>
      </c>
      <c r="BF19" s="53">
        <v>308</v>
      </c>
      <c r="BG19" s="57">
        <f t="shared" si="46"/>
        <v>146.66666666666666</v>
      </c>
      <c r="BH19" s="54">
        <f t="shared" si="47"/>
        <v>4106</v>
      </c>
      <c r="BI19" s="67">
        <f t="shared" si="48"/>
        <v>4224</v>
      </c>
      <c r="BJ19" s="36">
        <f t="shared" si="10"/>
        <v>102.87384315635654</v>
      </c>
      <c r="BK19" s="68">
        <f t="shared" si="24"/>
        <v>6006</v>
      </c>
      <c r="BL19" s="69">
        <f t="shared" si="11"/>
        <v>5624</v>
      </c>
      <c r="BM19" s="70">
        <f t="shared" si="12"/>
        <v>93.639693639693647</v>
      </c>
    </row>
    <row r="20" spans="1:65" ht="18.75" x14ac:dyDescent="0.3">
      <c r="A20" s="166"/>
      <c r="B20" s="4" t="s">
        <v>58</v>
      </c>
      <c r="C20" s="5">
        <f>C21+C22+C23+C24</f>
        <v>0</v>
      </c>
      <c r="D20" s="8">
        <f>D21+D22+D23+D24</f>
        <v>0</v>
      </c>
      <c r="E20" s="9" t="e">
        <f t="shared" si="13"/>
        <v>#DIV/0!</v>
      </c>
      <c r="F20" s="8">
        <f>F21+F22+F23+F24</f>
        <v>368</v>
      </c>
      <c r="G20" s="8">
        <f>G21+G22+G23+G24</f>
        <v>180</v>
      </c>
      <c r="H20" s="8"/>
      <c r="I20" s="34">
        <f>I21+I22+I23+I24</f>
        <v>0</v>
      </c>
      <c r="J20" s="34">
        <f>J21+J22+J23+J24</f>
        <v>70</v>
      </c>
      <c r="K20" s="33" t="e">
        <f t="shared" si="25"/>
        <v>#DIV/0!</v>
      </c>
      <c r="L20" s="27">
        <f t="shared" si="0"/>
        <v>368</v>
      </c>
      <c r="M20" s="8">
        <f t="shared" si="1"/>
        <v>250</v>
      </c>
      <c r="N20" s="28">
        <f t="shared" si="2"/>
        <v>67.934782608695656</v>
      </c>
      <c r="O20" s="5">
        <f>O21+O22+O23+O24</f>
        <v>178</v>
      </c>
      <c r="P20" s="8">
        <f>P21+P22+P23+P24</f>
        <v>14</v>
      </c>
      <c r="Q20" s="9">
        <f t="shared" si="3"/>
        <v>7.8651685393258424</v>
      </c>
      <c r="R20" s="34">
        <f>R21+R22+R23+R24</f>
        <v>120</v>
      </c>
      <c r="S20" s="34">
        <f>S21+S22+S23+S24</f>
        <v>120</v>
      </c>
      <c r="T20" s="39">
        <f t="shared" si="38"/>
        <v>100</v>
      </c>
      <c r="U20" s="34">
        <f>U21+U22+U23+U24</f>
        <v>25</v>
      </c>
      <c r="V20" s="34">
        <f>V21+V22+V23+V24</f>
        <v>0</v>
      </c>
      <c r="W20" s="39">
        <f t="shared" si="39"/>
        <v>0</v>
      </c>
      <c r="X20" s="34">
        <f>X21+X22+X23+X24</f>
        <v>100</v>
      </c>
      <c r="Y20" s="34">
        <f>Y21+Y22+Y23+Y24</f>
        <v>50</v>
      </c>
      <c r="Z20" s="39">
        <f t="shared" si="40"/>
        <v>50</v>
      </c>
      <c r="AA20" s="5">
        <f>AA21+AA22+AA23+AA24</f>
        <v>150</v>
      </c>
      <c r="AB20" s="5">
        <f>AB21+AB22+AB23+AB24</f>
        <v>68</v>
      </c>
      <c r="AC20" s="28">
        <f t="shared" si="41"/>
        <v>45.333333333333329</v>
      </c>
      <c r="AD20" s="5">
        <f>AD21+AD22+AD23+AD24</f>
        <v>0</v>
      </c>
      <c r="AE20" s="5">
        <f>AE21+AE22+AE23+AE24</f>
        <v>0</v>
      </c>
      <c r="AF20" s="9" t="e">
        <f t="shared" si="15"/>
        <v>#DIV/0!</v>
      </c>
      <c r="AG20" s="5">
        <f>AG21+AG22+AG23+AG24</f>
        <v>50</v>
      </c>
      <c r="AH20" s="5">
        <f>AH21+AH22+AH23+AH24</f>
        <v>25</v>
      </c>
      <c r="AI20" s="47"/>
      <c r="AJ20" s="47">
        <f>AJ21+AJ22+AJ23+AJ24</f>
        <v>50</v>
      </c>
      <c r="AK20" s="47">
        <f>AK21+AK22+AK23+AK24</f>
        <v>225</v>
      </c>
      <c r="AL20" s="49">
        <f t="shared" si="42"/>
        <v>450</v>
      </c>
      <c r="AM20" s="5">
        <f>AM21+AM22+AM23+AM24</f>
        <v>50</v>
      </c>
      <c r="AN20" s="5">
        <f>AN21+AN22+AN23+AN24</f>
        <v>20</v>
      </c>
      <c r="AO20" s="49">
        <f t="shared" si="43"/>
        <v>40</v>
      </c>
      <c r="AP20" s="5">
        <f>AP21+AP22+AP23+AP24</f>
        <v>260</v>
      </c>
      <c r="AQ20" s="5">
        <f>AQ21+AQ22+AQ23+AQ24</f>
        <v>418</v>
      </c>
      <c r="AR20" s="47">
        <f t="shared" si="8"/>
        <v>160.76923076923077</v>
      </c>
      <c r="AS20" s="5">
        <f>AS21+AS22+AS23+AS24</f>
        <v>206</v>
      </c>
      <c r="AT20" s="5">
        <f>AT21+AT22+AT23+AT24</f>
        <v>158</v>
      </c>
      <c r="AU20" s="47">
        <f t="shared" si="18"/>
        <v>76.699029126213588</v>
      </c>
      <c r="AV20" s="5">
        <f>AV21+AV22+AV23+AV24</f>
        <v>70</v>
      </c>
      <c r="AW20" s="5">
        <f>AW21+AW22+AW23+AW24</f>
        <v>190</v>
      </c>
      <c r="AX20" s="47">
        <f t="shared" si="19"/>
        <v>271.42857142857144</v>
      </c>
      <c r="AY20" s="47">
        <f>AY21+AY22+AY23+AY24</f>
        <v>392</v>
      </c>
      <c r="AZ20" s="47">
        <f>AZ21+AZ22+AZ23+AZ24</f>
        <v>250</v>
      </c>
      <c r="BA20" s="56">
        <f>AZ20/AY20*100</f>
        <v>63.775510204081634</v>
      </c>
      <c r="BB20" s="56">
        <f>BB21+BB22+BB23+BB24</f>
        <v>50</v>
      </c>
      <c r="BC20" s="56">
        <f>BC21+BC22+BC23+BC24</f>
        <v>70</v>
      </c>
      <c r="BD20" s="56">
        <f>BC20/BB20*100</f>
        <v>140</v>
      </c>
      <c r="BE20" s="56"/>
      <c r="BF20" s="56"/>
      <c r="BG20" s="56"/>
      <c r="BH20" s="49">
        <f>O20+R20+U20+AA20+AD20+AG20+AJ20+X20+AM20+AS20+AP20+AV20+AY20+BB20</f>
        <v>1701</v>
      </c>
      <c r="BI20" s="9">
        <f>P20+S20+V20+AB20+AE20+AH20+AK20+AN20+AQ20+Y20+AT20+AW20+AZ20+BC20</f>
        <v>1608</v>
      </c>
      <c r="BJ20" s="35">
        <f t="shared" si="10"/>
        <v>94.532627865961189</v>
      </c>
      <c r="BK20" s="27">
        <f t="shared" si="24"/>
        <v>2069</v>
      </c>
      <c r="BL20" s="8">
        <f t="shared" si="11"/>
        <v>1858</v>
      </c>
      <c r="BM20" s="28">
        <f t="shared" si="12"/>
        <v>89.801836636056066</v>
      </c>
    </row>
    <row r="21" spans="1:65" ht="18.75" x14ac:dyDescent="0.3">
      <c r="A21" s="166"/>
      <c r="B21" s="10" t="s">
        <v>52</v>
      </c>
      <c r="C21" s="11"/>
      <c r="D21" s="12"/>
      <c r="E21" s="13" t="e">
        <f t="shared" si="13"/>
        <v>#DIV/0!</v>
      </c>
      <c r="F21" s="12">
        <v>12</v>
      </c>
      <c r="G21" s="12"/>
      <c r="H21" s="12"/>
      <c r="I21" s="14"/>
      <c r="J21" s="14"/>
      <c r="K21" s="32" t="e">
        <f t="shared" si="25"/>
        <v>#DIV/0!</v>
      </c>
      <c r="L21" s="30">
        <f t="shared" si="0"/>
        <v>12</v>
      </c>
      <c r="M21" s="12">
        <f t="shared" si="1"/>
        <v>0</v>
      </c>
      <c r="N21" s="31">
        <f t="shared" si="2"/>
        <v>0</v>
      </c>
      <c r="O21" s="11">
        <v>21</v>
      </c>
      <c r="P21" s="12"/>
      <c r="Q21" s="13">
        <f t="shared" si="3"/>
        <v>0</v>
      </c>
      <c r="R21" s="14"/>
      <c r="S21" s="14"/>
      <c r="T21" s="42" t="e">
        <f t="shared" ref="T21:T25" si="49">S21/R21*100</f>
        <v>#DIV/0!</v>
      </c>
      <c r="U21" s="14">
        <v>12</v>
      </c>
      <c r="V21" s="14"/>
      <c r="W21" s="41">
        <f t="shared" ref="W21:W25" si="50">V21/U21*100</f>
        <v>0</v>
      </c>
      <c r="X21" s="14"/>
      <c r="Y21" s="14"/>
      <c r="Z21" s="46" t="e">
        <f t="shared" ref="Z21:Z51" si="51">Y21/X21*100</f>
        <v>#DIV/0!</v>
      </c>
      <c r="AA21" s="11">
        <v>24</v>
      </c>
      <c r="AB21" s="19"/>
      <c r="AC21" s="45">
        <f t="shared" si="41"/>
        <v>0</v>
      </c>
      <c r="AD21" s="19"/>
      <c r="AE21" s="19"/>
      <c r="AF21" s="13" t="e">
        <f t="shared" si="15"/>
        <v>#DIV/0!</v>
      </c>
      <c r="AG21" s="19"/>
      <c r="AH21" s="19"/>
      <c r="AI21" s="13" t="e">
        <f t="shared" ref="AI21:AI27" si="52">AH21/AG21*100</f>
        <v>#DIV/0!</v>
      </c>
      <c r="AJ21" s="19"/>
      <c r="AK21" s="19">
        <v>20</v>
      </c>
      <c r="AL21" s="51" t="e">
        <f t="shared" si="42"/>
        <v>#DIV/0!</v>
      </c>
      <c r="AM21" s="51">
        <v>24</v>
      </c>
      <c r="AN21" s="11">
        <v>10</v>
      </c>
      <c r="AO21" s="51">
        <f t="shared" si="43"/>
        <v>41.666666666666671</v>
      </c>
      <c r="AP21" s="51">
        <v>10</v>
      </c>
      <c r="AQ21" s="51">
        <v>41</v>
      </c>
      <c r="AR21" s="53">
        <f t="shared" si="8"/>
        <v>409.99999999999994</v>
      </c>
      <c r="AS21" s="54">
        <v>24</v>
      </c>
      <c r="AT21" s="54"/>
      <c r="AU21" s="53">
        <f t="shared" si="18"/>
        <v>0</v>
      </c>
      <c r="AV21" s="53"/>
      <c r="AW21" s="53">
        <v>35</v>
      </c>
      <c r="AX21" s="53" t="e">
        <f t="shared" si="19"/>
        <v>#DIV/0!</v>
      </c>
      <c r="AY21" s="53">
        <v>30</v>
      </c>
      <c r="AZ21" s="53"/>
      <c r="BA21" s="53">
        <f>AZ21/AY21*100</f>
        <v>0</v>
      </c>
      <c r="BB21" s="53">
        <v>12</v>
      </c>
      <c r="BC21" s="53"/>
      <c r="BD21" s="53">
        <f>BC21/BB21*100</f>
        <v>0</v>
      </c>
      <c r="BE21" s="53"/>
      <c r="BF21" s="53"/>
      <c r="BG21" s="53"/>
      <c r="BH21" s="58">
        <f>O21+R21+U21+AA21+AD21+AG21+AJ21+X21+AM21+AS21+AP21+AV21+AY21+BB21</f>
        <v>157</v>
      </c>
      <c r="BI21" s="58">
        <f>P21+S21+V21+AB21+AE21+AH21+AK21+AN21+AQ21+Y21+AT21+AW21+AZ21+BC21</f>
        <v>106</v>
      </c>
      <c r="BJ21" s="36">
        <f t="shared" si="10"/>
        <v>67.515923566878982</v>
      </c>
      <c r="BK21" s="68">
        <f t="shared" si="24"/>
        <v>169</v>
      </c>
      <c r="BL21" s="69">
        <f t="shared" si="11"/>
        <v>106</v>
      </c>
      <c r="BM21" s="70">
        <f t="shared" si="12"/>
        <v>62.721893491124256</v>
      </c>
    </row>
    <row r="22" spans="1:65" ht="18.75" x14ac:dyDescent="0.3">
      <c r="A22" s="166"/>
      <c r="B22" s="10" t="s">
        <v>53</v>
      </c>
      <c r="C22" s="11"/>
      <c r="D22" s="12"/>
      <c r="E22" s="13" t="e">
        <f t="shared" si="13"/>
        <v>#DIV/0!</v>
      </c>
      <c r="F22" s="12">
        <v>129</v>
      </c>
      <c r="G22" s="12">
        <v>73</v>
      </c>
      <c r="H22" s="12"/>
      <c r="I22" s="14"/>
      <c r="J22" s="14">
        <v>30</v>
      </c>
      <c r="K22" s="32" t="e">
        <f t="shared" si="25"/>
        <v>#DIV/0!</v>
      </c>
      <c r="L22" s="30">
        <f t="shared" si="0"/>
        <v>129</v>
      </c>
      <c r="M22" s="12">
        <f t="shared" si="1"/>
        <v>103</v>
      </c>
      <c r="N22" s="31">
        <f t="shared" si="2"/>
        <v>79.84496124031007</v>
      </c>
      <c r="O22" s="11">
        <v>106</v>
      </c>
      <c r="P22" s="12"/>
      <c r="Q22" s="13">
        <f t="shared" si="3"/>
        <v>0</v>
      </c>
      <c r="R22" s="14"/>
      <c r="S22" s="14"/>
      <c r="T22" s="42" t="e">
        <f t="shared" si="49"/>
        <v>#DIV/0!</v>
      </c>
      <c r="U22" s="14">
        <v>13</v>
      </c>
      <c r="V22" s="14"/>
      <c r="W22" s="41">
        <f t="shared" si="50"/>
        <v>0</v>
      </c>
      <c r="X22" s="14">
        <v>40</v>
      </c>
      <c r="Y22" s="14">
        <v>20</v>
      </c>
      <c r="Z22" s="46">
        <f t="shared" si="51"/>
        <v>50</v>
      </c>
      <c r="AA22" s="11">
        <v>51</v>
      </c>
      <c r="AB22" s="19"/>
      <c r="AC22" s="45">
        <f t="shared" ref="AC22:AC26" si="53">AB22/AA22*100</f>
        <v>0</v>
      </c>
      <c r="AD22" s="19"/>
      <c r="AE22" s="19"/>
      <c r="AF22" s="13" t="e">
        <f t="shared" si="15"/>
        <v>#DIV/0!</v>
      </c>
      <c r="AG22" s="19"/>
      <c r="AH22" s="19"/>
      <c r="AI22" s="13" t="e">
        <f t="shared" si="52"/>
        <v>#DIV/0!</v>
      </c>
      <c r="AJ22" s="19"/>
      <c r="AK22" s="19">
        <v>74</v>
      </c>
      <c r="AL22" s="51" t="e">
        <f t="shared" ref="AL22:AL26" si="54">AK22/AJ22*100</f>
        <v>#DIV/0!</v>
      </c>
      <c r="AM22" s="51">
        <v>26</v>
      </c>
      <c r="AN22" s="11">
        <v>10</v>
      </c>
      <c r="AO22" s="51">
        <f t="shared" ref="AO22:AO26" si="55">AN22/AM22*100</f>
        <v>38.461538461538467</v>
      </c>
      <c r="AP22" s="51">
        <v>38</v>
      </c>
      <c r="AQ22" s="11">
        <v>139</v>
      </c>
      <c r="AR22" s="53">
        <f t="shared" si="8"/>
        <v>365.78947368421052</v>
      </c>
      <c r="AS22" s="54">
        <v>72</v>
      </c>
      <c r="AT22" s="54">
        <v>48</v>
      </c>
      <c r="AU22" s="53">
        <f t="shared" si="18"/>
        <v>66.666666666666657</v>
      </c>
      <c r="AV22" s="53"/>
      <c r="AW22" s="53">
        <v>51</v>
      </c>
      <c r="AX22" s="53" t="e">
        <f t="shared" si="19"/>
        <v>#DIV/0!</v>
      </c>
      <c r="AY22" s="53">
        <v>130</v>
      </c>
      <c r="AZ22" s="53">
        <v>60</v>
      </c>
      <c r="BA22" s="57">
        <f t="shared" ref="BA22:BA24" si="56">AZ22/AY22*100</f>
        <v>46.153846153846153</v>
      </c>
      <c r="BB22" s="57">
        <v>13</v>
      </c>
      <c r="BC22" s="57">
        <v>8</v>
      </c>
      <c r="BD22" s="57">
        <f t="shared" ref="BD22:BD24" si="57">BC22/BB22*100</f>
        <v>61.53846153846154</v>
      </c>
      <c r="BE22" s="57"/>
      <c r="BF22" s="57"/>
      <c r="BG22" s="57"/>
      <c r="BH22" s="58">
        <f t="shared" ref="BH22:BH24" si="58">O22+R22+U22+AA22+AD22+AG22+AJ22+X22+AM22+AS22+AP22+AV22+AY22+BB22</f>
        <v>489</v>
      </c>
      <c r="BI22" s="58">
        <f t="shared" ref="BI22:BI24" si="59">P22+S22+V22+AB22+AE22+AH22+AK22+AN22+AQ22+Y22+AT22+AW22+AZ22+BC22</f>
        <v>410</v>
      </c>
      <c r="BJ22" s="36">
        <f t="shared" si="10"/>
        <v>83.844580777096112</v>
      </c>
      <c r="BK22" s="68">
        <f t="shared" si="24"/>
        <v>618</v>
      </c>
      <c r="BL22" s="69">
        <f t="shared" si="11"/>
        <v>513</v>
      </c>
      <c r="BM22" s="70">
        <f t="shared" si="12"/>
        <v>83.009708737864074</v>
      </c>
    </row>
    <row r="23" spans="1:65" ht="18.75" x14ac:dyDescent="0.3">
      <c r="A23" s="166"/>
      <c r="B23" s="10" t="s">
        <v>54</v>
      </c>
      <c r="C23" s="11"/>
      <c r="D23" s="12"/>
      <c r="E23" s="13" t="e">
        <f t="shared" si="13"/>
        <v>#DIV/0!</v>
      </c>
      <c r="F23" s="12">
        <v>183</v>
      </c>
      <c r="G23" s="12">
        <v>91</v>
      </c>
      <c r="H23" s="12"/>
      <c r="I23" s="14"/>
      <c r="J23" s="14">
        <v>30</v>
      </c>
      <c r="K23" s="32" t="e">
        <f t="shared" si="25"/>
        <v>#DIV/0!</v>
      </c>
      <c r="L23" s="30">
        <f>C23+F23+I23</f>
        <v>183</v>
      </c>
      <c r="M23" s="12">
        <f t="shared" si="1"/>
        <v>121</v>
      </c>
      <c r="N23" s="31">
        <f t="shared" si="2"/>
        <v>66.120218579234972</v>
      </c>
      <c r="O23" s="11">
        <v>37</v>
      </c>
      <c r="P23" s="12"/>
      <c r="Q23" s="13">
        <f t="shared" si="3"/>
        <v>0</v>
      </c>
      <c r="R23" s="14">
        <v>60</v>
      </c>
      <c r="S23" s="14">
        <v>60</v>
      </c>
      <c r="T23" s="42">
        <f t="shared" si="49"/>
        <v>100</v>
      </c>
      <c r="U23" s="14"/>
      <c r="V23" s="14"/>
      <c r="W23" s="41" t="e">
        <f t="shared" si="50"/>
        <v>#DIV/0!</v>
      </c>
      <c r="X23" s="14">
        <v>60</v>
      </c>
      <c r="Y23" s="14">
        <v>30</v>
      </c>
      <c r="Z23" s="46">
        <f t="shared" si="51"/>
        <v>50</v>
      </c>
      <c r="AA23" s="11">
        <v>62</v>
      </c>
      <c r="AB23" s="19">
        <v>37</v>
      </c>
      <c r="AC23" s="45">
        <f t="shared" si="53"/>
        <v>59.677419354838712</v>
      </c>
      <c r="AD23" s="19"/>
      <c r="AE23" s="19"/>
      <c r="AF23" s="13" t="e">
        <f t="shared" si="15"/>
        <v>#DIV/0!</v>
      </c>
      <c r="AG23" s="19">
        <v>25</v>
      </c>
      <c r="AH23" s="19">
        <v>17</v>
      </c>
      <c r="AI23" s="13">
        <f t="shared" si="52"/>
        <v>68</v>
      </c>
      <c r="AJ23" s="19"/>
      <c r="AK23" s="19">
        <v>93</v>
      </c>
      <c r="AL23" s="51" t="e">
        <f t="shared" si="54"/>
        <v>#DIV/0!</v>
      </c>
      <c r="AM23" s="51"/>
      <c r="AN23" s="11"/>
      <c r="AO23" s="51" t="e">
        <f t="shared" si="55"/>
        <v>#DIV/0!</v>
      </c>
      <c r="AP23" s="51">
        <v>127</v>
      </c>
      <c r="AQ23" s="11">
        <v>137</v>
      </c>
      <c r="AR23" s="53">
        <f t="shared" si="8"/>
        <v>107.87401574803151</v>
      </c>
      <c r="AS23" s="54">
        <v>74</v>
      </c>
      <c r="AT23" s="54">
        <v>74</v>
      </c>
      <c r="AU23" s="53">
        <f t="shared" si="18"/>
        <v>100</v>
      </c>
      <c r="AV23" s="53">
        <v>20</v>
      </c>
      <c r="AW23" s="53">
        <v>53</v>
      </c>
      <c r="AX23" s="53">
        <f t="shared" si="19"/>
        <v>265</v>
      </c>
      <c r="AY23" s="53">
        <v>126</v>
      </c>
      <c r="AZ23" s="53">
        <v>84</v>
      </c>
      <c r="BA23" s="57">
        <f t="shared" si="56"/>
        <v>66.666666666666657</v>
      </c>
      <c r="BB23" s="57">
        <v>12</v>
      </c>
      <c r="BC23" s="57">
        <v>62</v>
      </c>
      <c r="BD23" s="57">
        <f t="shared" si="57"/>
        <v>516.66666666666674</v>
      </c>
      <c r="BE23" s="57"/>
      <c r="BF23" s="57"/>
      <c r="BG23" s="57"/>
      <c r="BH23" s="58">
        <f t="shared" si="58"/>
        <v>603</v>
      </c>
      <c r="BI23" s="58">
        <f t="shared" si="59"/>
        <v>647</v>
      </c>
      <c r="BJ23" s="36">
        <f t="shared" si="10"/>
        <v>107.29684908789385</v>
      </c>
      <c r="BK23" s="68">
        <f t="shared" si="24"/>
        <v>786</v>
      </c>
      <c r="BL23" s="69">
        <f t="shared" si="11"/>
        <v>768</v>
      </c>
      <c r="BM23" s="70">
        <f t="shared" si="12"/>
        <v>97.70992366412213</v>
      </c>
    </row>
    <row r="24" spans="1:65" ht="18.75" x14ac:dyDescent="0.3">
      <c r="A24" s="166"/>
      <c r="B24" s="10" t="s">
        <v>55</v>
      </c>
      <c r="C24" s="11"/>
      <c r="D24" s="12"/>
      <c r="E24" s="13" t="e">
        <f t="shared" si="13"/>
        <v>#DIV/0!</v>
      </c>
      <c r="F24" s="12">
        <v>44</v>
      </c>
      <c r="G24" s="12">
        <v>16</v>
      </c>
      <c r="H24" s="12"/>
      <c r="I24" s="14"/>
      <c r="J24" s="14">
        <v>10</v>
      </c>
      <c r="K24" s="32" t="e">
        <f t="shared" si="25"/>
        <v>#DIV/0!</v>
      </c>
      <c r="L24" s="30">
        <f t="shared" si="0"/>
        <v>44</v>
      </c>
      <c r="M24" s="12">
        <f t="shared" si="1"/>
        <v>26</v>
      </c>
      <c r="N24" s="31">
        <f t="shared" si="2"/>
        <v>59.090909090909093</v>
      </c>
      <c r="O24" s="11">
        <v>14</v>
      </c>
      <c r="P24" s="12">
        <v>14</v>
      </c>
      <c r="Q24" s="13">
        <f t="shared" si="3"/>
        <v>100</v>
      </c>
      <c r="R24" s="14">
        <v>60</v>
      </c>
      <c r="S24" s="14">
        <v>60</v>
      </c>
      <c r="T24" s="42">
        <f t="shared" si="49"/>
        <v>100</v>
      </c>
      <c r="U24" s="14"/>
      <c r="V24" s="14"/>
      <c r="W24" s="41" t="e">
        <f t="shared" si="50"/>
        <v>#DIV/0!</v>
      </c>
      <c r="X24" s="14"/>
      <c r="Y24" s="14"/>
      <c r="Z24" s="46" t="e">
        <f t="shared" si="51"/>
        <v>#DIV/0!</v>
      </c>
      <c r="AA24" s="19">
        <v>13</v>
      </c>
      <c r="AB24" s="19">
        <v>31</v>
      </c>
      <c r="AC24" s="45">
        <f t="shared" si="53"/>
        <v>238.46153846153845</v>
      </c>
      <c r="AD24" s="19"/>
      <c r="AE24" s="19"/>
      <c r="AF24" s="13" t="e">
        <f t="shared" si="15"/>
        <v>#DIV/0!</v>
      </c>
      <c r="AG24" s="19">
        <v>25</v>
      </c>
      <c r="AH24" s="19">
        <v>8</v>
      </c>
      <c r="AI24" s="13">
        <f t="shared" si="52"/>
        <v>32</v>
      </c>
      <c r="AJ24" s="19">
        <v>50</v>
      </c>
      <c r="AK24" s="19">
        <v>38</v>
      </c>
      <c r="AL24" s="51">
        <f t="shared" si="54"/>
        <v>76</v>
      </c>
      <c r="AM24" s="51"/>
      <c r="AN24" s="11"/>
      <c r="AO24" s="51" t="e">
        <f t="shared" si="55"/>
        <v>#DIV/0!</v>
      </c>
      <c r="AP24" s="51">
        <v>85</v>
      </c>
      <c r="AQ24" s="51">
        <v>101</v>
      </c>
      <c r="AR24" s="53">
        <f t="shared" si="8"/>
        <v>118.82352941176471</v>
      </c>
      <c r="AS24" s="54">
        <v>36</v>
      </c>
      <c r="AT24" s="54">
        <v>36</v>
      </c>
      <c r="AU24" s="53">
        <f t="shared" si="18"/>
        <v>100</v>
      </c>
      <c r="AV24" s="53">
        <v>50</v>
      </c>
      <c r="AW24" s="53">
        <v>51</v>
      </c>
      <c r="AX24" s="53">
        <f t="shared" si="19"/>
        <v>102</v>
      </c>
      <c r="AY24" s="53">
        <v>106</v>
      </c>
      <c r="AZ24" s="53">
        <v>106</v>
      </c>
      <c r="BA24" s="57">
        <f t="shared" si="56"/>
        <v>100</v>
      </c>
      <c r="BB24" s="57">
        <v>13</v>
      </c>
      <c r="BC24" s="57"/>
      <c r="BD24" s="53">
        <f t="shared" si="57"/>
        <v>0</v>
      </c>
      <c r="BE24" s="57"/>
      <c r="BF24" s="57"/>
      <c r="BG24" s="57"/>
      <c r="BH24" s="58">
        <f t="shared" si="58"/>
        <v>452</v>
      </c>
      <c r="BI24" s="58">
        <f t="shared" si="59"/>
        <v>445</v>
      </c>
      <c r="BJ24" s="36">
        <f t="shared" si="10"/>
        <v>98.451327433628322</v>
      </c>
      <c r="BK24" s="68">
        <f t="shared" si="24"/>
        <v>496</v>
      </c>
      <c r="BL24" s="69">
        <f t="shared" si="11"/>
        <v>471</v>
      </c>
      <c r="BM24" s="70">
        <f t="shared" si="12"/>
        <v>94.959677419354833</v>
      </c>
    </row>
    <row r="25" spans="1:65" ht="18.75" x14ac:dyDescent="0.3">
      <c r="A25" s="166"/>
      <c r="B25" s="4" t="s">
        <v>59</v>
      </c>
      <c r="C25" s="5">
        <f>C26+C27+C28+C29</f>
        <v>245</v>
      </c>
      <c r="D25" s="8">
        <f>D26+D27+D28+D29</f>
        <v>45</v>
      </c>
      <c r="E25" s="9">
        <f t="shared" si="13"/>
        <v>18.367346938775512</v>
      </c>
      <c r="F25" s="8">
        <f>F26+F27+F28+F29</f>
        <v>745</v>
      </c>
      <c r="G25" s="8">
        <f>G26+G27+G28+G29</f>
        <v>322</v>
      </c>
      <c r="H25" s="9">
        <f>G25/F25*100</f>
        <v>43.221476510067113</v>
      </c>
      <c r="I25" s="8">
        <f>I26+I27+I28+I29</f>
        <v>300</v>
      </c>
      <c r="J25" s="8">
        <f>J26+J27+J28+J29</f>
        <v>280</v>
      </c>
      <c r="K25" s="33">
        <f t="shared" si="25"/>
        <v>93.333333333333329</v>
      </c>
      <c r="L25" s="27">
        <f t="shared" si="0"/>
        <v>1290</v>
      </c>
      <c r="M25" s="8">
        <f t="shared" si="1"/>
        <v>647</v>
      </c>
      <c r="N25" s="28">
        <f t="shared" si="2"/>
        <v>50.155038759689916</v>
      </c>
      <c r="O25" s="5">
        <f>O26+O27+O28+O29</f>
        <v>425</v>
      </c>
      <c r="P25" s="8">
        <f>P26+P27+P28+P29</f>
        <v>450</v>
      </c>
      <c r="Q25" s="9">
        <f t="shared" si="3"/>
        <v>105.88235294117648</v>
      </c>
      <c r="R25" s="34">
        <f>R26+R27+R28+R29</f>
        <v>98</v>
      </c>
      <c r="S25" s="34">
        <f>S26+S27+S28+S29</f>
        <v>480</v>
      </c>
      <c r="T25" s="39">
        <f t="shared" si="49"/>
        <v>489.79591836734693</v>
      </c>
      <c r="U25" s="34">
        <f>U26+U27+U28+U29</f>
        <v>290</v>
      </c>
      <c r="V25" s="34">
        <f>V26+V27+V28+V29</f>
        <v>140</v>
      </c>
      <c r="W25" s="39">
        <f t="shared" si="50"/>
        <v>48.275862068965516</v>
      </c>
      <c r="X25" s="34">
        <f>X26+X27+X28+X29</f>
        <v>241</v>
      </c>
      <c r="Y25" s="34">
        <f>Y26+Y27+Y28+Y29</f>
        <v>335</v>
      </c>
      <c r="Z25" s="39">
        <f t="shared" si="51"/>
        <v>139.00414937759336</v>
      </c>
      <c r="AA25" s="5">
        <f>AA26+AA27+AA28+AA29</f>
        <v>146</v>
      </c>
      <c r="AB25" s="5">
        <f>AB26+AB27+AB28+AB29</f>
        <v>30</v>
      </c>
      <c r="AC25" s="28">
        <f t="shared" si="53"/>
        <v>20.547945205479451</v>
      </c>
      <c r="AD25" s="5">
        <f>AD26+AD27+AD28+AD29</f>
        <v>0</v>
      </c>
      <c r="AE25" s="5">
        <f>AE26+AE27+AE28+AE29</f>
        <v>100</v>
      </c>
      <c r="AF25" s="9" t="e">
        <f t="shared" si="15"/>
        <v>#DIV/0!</v>
      </c>
      <c r="AG25" s="5">
        <f>AG26+AG27+AG28+AG29</f>
        <v>609</v>
      </c>
      <c r="AH25" s="5">
        <f>AH26+AH27+AH28+AH29</f>
        <v>535</v>
      </c>
      <c r="AI25" s="9">
        <f t="shared" si="52"/>
        <v>87.848932676518885</v>
      </c>
      <c r="AJ25" s="5">
        <f>AJ26+AJ27+AJ28+AJ29</f>
        <v>430</v>
      </c>
      <c r="AK25" s="5">
        <f>AK26+AK27+AK28+AK29</f>
        <v>490</v>
      </c>
      <c r="AL25" s="49">
        <f t="shared" si="54"/>
        <v>113.95348837209302</v>
      </c>
      <c r="AM25" s="5">
        <f>AM26+AM27+AM28+AM29</f>
        <v>275</v>
      </c>
      <c r="AN25" s="5">
        <f>AN26+AN27+AN28+AN29</f>
        <v>409</v>
      </c>
      <c r="AO25" s="49">
        <f t="shared" si="55"/>
        <v>148.72727272727272</v>
      </c>
      <c r="AP25" s="5">
        <f>AP26+AP27+AP28+AP29</f>
        <v>182</v>
      </c>
      <c r="AQ25" s="5">
        <f>AQ26+AQ27+AQ28+AQ29</f>
        <v>125</v>
      </c>
      <c r="AR25" s="56">
        <f t="shared" si="8"/>
        <v>68.681318681318686</v>
      </c>
      <c r="AS25" s="5">
        <f>AS26+AS27+AS28+AS29</f>
        <v>194</v>
      </c>
      <c r="AT25" s="5">
        <f>AT26+AT27+AT28+AT29</f>
        <v>219</v>
      </c>
      <c r="AU25" s="47">
        <f t="shared" si="18"/>
        <v>112.88659793814433</v>
      </c>
      <c r="AV25" s="5">
        <f>AV26+AV27+AV28+AV29</f>
        <v>20</v>
      </c>
      <c r="AW25" s="5">
        <f>AW26+AW27+AW28+AW29</f>
        <v>45</v>
      </c>
      <c r="AX25" s="47">
        <f t="shared" si="19"/>
        <v>225</v>
      </c>
      <c r="AY25" s="47">
        <f>AY26+AY27+AY28+AY29</f>
        <v>176</v>
      </c>
      <c r="AZ25" s="47">
        <f>AZ26+AZ27+AZ28+AZ29</f>
        <v>221</v>
      </c>
      <c r="BA25" s="56">
        <f>AZ25/AY25*100</f>
        <v>125.56818181818181</v>
      </c>
      <c r="BB25" s="56">
        <f>BB26+BB27+BB28+BB29</f>
        <v>421</v>
      </c>
      <c r="BC25" s="56">
        <f>BC26+BC27+BC28+BC29</f>
        <v>362</v>
      </c>
      <c r="BD25" s="56">
        <f>BC25/BB25*100</f>
        <v>85.98574821852732</v>
      </c>
      <c r="BE25" s="56"/>
      <c r="BF25" s="56"/>
      <c r="BG25" s="56"/>
      <c r="BH25" s="49">
        <f>O25+R25+U25+AA25+AD25+AG25+AJ25+X25+AM25+AS25+AP25+AV25+AY25+BB25</f>
        <v>3507</v>
      </c>
      <c r="BI25" s="9">
        <f>P25+S25+V25+AB25+AE25+AH25+AK25+AN25+AQ25+Y25+AT25+AW25+AZ25+BC25</f>
        <v>3941</v>
      </c>
      <c r="BJ25" s="35">
        <f t="shared" si="10"/>
        <v>112.375249500998</v>
      </c>
      <c r="BK25" s="27">
        <f t="shared" si="24"/>
        <v>4797</v>
      </c>
      <c r="BL25" s="8">
        <f t="shared" si="11"/>
        <v>4588</v>
      </c>
      <c r="BM25" s="28">
        <f t="shared" si="12"/>
        <v>95.643110277256611</v>
      </c>
    </row>
    <row r="26" spans="1:65" ht="18.75" x14ac:dyDescent="0.3">
      <c r="A26" s="166"/>
      <c r="B26" s="10" t="s">
        <v>52</v>
      </c>
      <c r="C26" s="11"/>
      <c r="D26" s="12"/>
      <c r="E26" s="13" t="e">
        <f t="shared" si="13"/>
        <v>#DIV/0!</v>
      </c>
      <c r="F26" s="12"/>
      <c r="G26" s="12"/>
      <c r="H26" s="12" t="e">
        <f>G26/F26*100</f>
        <v>#DIV/0!</v>
      </c>
      <c r="I26" s="12">
        <v>10</v>
      </c>
      <c r="J26" s="14">
        <v>10</v>
      </c>
      <c r="K26" s="32">
        <f t="shared" si="25"/>
        <v>100</v>
      </c>
      <c r="L26" s="30">
        <f t="shared" si="0"/>
        <v>10</v>
      </c>
      <c r="M26" s="12">
        <f t="shared" si="1"/>
        <v>10</v>
      </c>
      <c r="N26" s="31">
        <f t="shared" si="2"/>
        <v>100</v>
      </c>
      <c r="O26" s="11">
        <v>10</v>
      </c>
      <c r="P26" s="12"/>
      <c r="Q26" s="13">
        <f t="shared" si="3"/>
        <v>0</v>
      </c>
      <c r="R26" s="14"/>
      <c r="S26" s="14"/>
      <c r="T26" s="42" t="e">
        <f t="shared" ref="T26:T30" si="60">S26/R26*100</f>
        <v>#DIV/0!</v>
      </c>
      <c r="U26" s="14"/>
      <c r="V26" s="14"/>
      <c r="W26" s="41" t="e">
        <f t="shared" ref="W26:W30" si="61">V26/U26*100</f>
        <v>#DIV/0!</v>
      </c>
      <c r="X26" s="14"/>
      <c r="Y26" s="14"/>
      <c r="Z26" s="40" t="e">
        <f t="shared" si="51"/>
        <v>#DIV/0!</v>
      </c>
      <c r="AA26" s="19"/>
      <c r="AB26" s="19"/>
      <c r="AC26" s="45" t="e">
        <f t="shared" si="53"/>
        <v>#DIV/0!</v>
      </c>
      <c r="AD26" s="19"/>
      <c r="AE26" s="19"/>
      <c r="AF26" s="13" t="e">
        <f t="shared" si="15"/>
        <v>#DIV/0!</v>
      </c>
      <c r="AG26" s="11"/>
      <c r="AH26" s="11"/>
      <c r="AI26" s="13" t="e">
        <f t="shared" si="52"/>
        <v>#DIV/0!</v>
      </c>
      <c r="AJ26" s="11">
        <v>20</v>
      </c>
      <c r="AK26" s="11">
        <v>16</v>
      </c>
      <c r="AL26" s="51">
        <f t="shared" si="54"/>
        <v>80</v>
      </c>
      <c r="AM26" s="11">
        <v>28</v>
      </c>
      <c r="AN26" s="11">
        <v>39</v>
      </c>
      <c r="AO26" s="51">
        <f t="shared" si="55"/>
        <v>139.28571428571428</v>
      </c>
      <c r="AP26" s="51">
        <v>9</v>
      </c>
      <c r="AQ26" s="51">
        <v>9</v>
      </c>
      <c r="AR26" s="53">
        <f t="shared" si="8"/>
        <v>100</v>
      </c>
      <c r="AS26" s="54"/>
      <c r="AT26" s="54"/>
      <c r="AU26" s="53" t="e">
        <f t="shared" si="18"/>
        <v>#DIV/0!</v>
      </c>
      <c r="AV26" s="53"/>
      <c r="AW26" s="53"/>
      <c r="AX26" s="53" t="e">
        <f t="shared" si="19"/>
        <v>#DIV/0!</v>
      </c>
      <c r="AY26" s="53">
        <v>9</v>
      </c>
      <c r="AZ26" s="53">
        <v>9</v>
      </c>
      <c r="BA26" s="53">
        <f>AZ26/AY26*100</f>
        <v>100</v>
      </c>
      <c r="BB26" s="53">
        <v>18</v>
      </c>
      <c r="BC26" s="53">
        <v>18</v>
      </c>
      <c r="BD26" s="53">
        <f>BC26/BB26*100</f>
        <v>100</v>
      </c>
      <c r="BE26" s="53"/>
      <c r="BF26" s="53"/>
      <c r="BG26" s="53"/>
      <c r="BH26" s="58">
        <f>O26+R26+U26+AA26+AD26+AG26+AJ26+X26+AM26+AS26+AP26+AV26+AY26+BC26</f>
        <v>94</v>
      </c>
      <c r="BI26" s="58">
        <f>P26+S26+V26+AB26+AE26+AH26+AK26+AN26+AQ26+Y26+AT26+AW26+AZ26+BC26</f>
        <v>91</v>
      </c>
      <c r="BJ26" s="36">
        <f t="shared" si="10"/>
        <v>96.808510638297875</v>
      </c>
      <c r="BK26" s="68">
        <f t="shared" si="24"/>
        <v>104</v>
      </c>
      <c r="BL26" s="69">
        <f t="shared" si="11"/>
        <v>101</v>
      </c>
      <c r="BM26" s="70">
        <f t="shared" si="12"/>
        <v>97.115384615384613</v>
      </c>
    </row>
    <row r="27" spans="1:65" ht="18.75" x14ac:dyDescent="0.3">
      <c r="A27" s="166"/>
      <c r="B27" s="10" t="s">
        <v>53</v>
      </c>
      <c r="C27" s="11"/>
      <c r="D27" s="12"/>
      <c r="E27" s="13" t="e">
        <f t="shared" si="13"/>
        <v>#DIV/0!</v>
      </c>
      <c r="F27" s="12">
        <v>15</v>
      </c>
      <c r="G27" s="12"/>
      <c r="H27" s="12">
        <f>G27/F27*100</f>
        <v>0</v>
      </c>
      <c r="I27" s="14">
        <v>28</v>
      </c>
      <c r="J27" s="14">
        <v>10</v>
      </c>
      <c r="K27" s="32">
        <f t="shared" si="25"/>
        <v>35.714285714285715</v>
      </c>
      <c r="L27" s="30">
        <f t="shared" si="0"/>
        <v>43</v>
      </c>
      <c r="M27" s="12">
        <f t="shared" si="1"/>
        <v>10</v>
      </c>
      <c r="N27" s="31">
        <f t="shared" si="2"/>
        <v>23.255813953488371</v>
      </c>
      <c r="O27" s="11">
        <v>25</v>
      </c>
      <c r="P27" s="12">
        <v>18</v>
      </c>
      <c r="Q27" s="13">
        <f t="shared" si="3"/>
        <v>72</v>
      </c>
      <c r="R27" s="14"/>
      <c r="S27" s="14"/>
      <c r="T27" s="42" t="e">
        <f t="shared" si="60"/>
        <v>#DIV/0!</v>
      </c>
      <c r="U27" s="14"/>
      <c r="V27" s="14"/>
      <c r="W27" s="41" t="e">
        <f t="shared" si="61"/>
        <v>#DIV/0!</v>
      </c>
      <c r="X27" s="14">
        <v>40</v>
      </c>
      <c r="Y27" s="14">
        <v>55</v>
      </c>
      <c r="Z27" s="40">
        <f t="shared" si="51"/>
        <v>137.5</v>
      </c>
      <c r="AA27" s="19">
        <v>20</v>
      </c>
      <c r="AB27" s="19"/>
      <c r="AC27" s="45">
        <f t="shared" ref="AC27:AC30" si="62">AB27/AA27*100</f>
        <v>0</v>
      </c>
      <c r="AD27" s="19"/>
      <c r="AE27" s="19">
        <v>20</v>
      </c>
      <c r="AF27" s="13" t="e">
        <f t="shared" si="15"/>
        <v>#DIV/0!</v>
      </c>
      <c r="AG27" s="11">
        <v>42</v>
      </c>
      <c r="AH27" s="11">
        <v>40</v>
      </c>
      <c r="AI27" s="13">
        <f t="shared" si="52"/>
        <v>95.238095238095227</v>
      </c>
      <c r="AJ27" s="11">
        <v>72</v>
      </c>
      <c r="AK27" s="11">
        <v>64</v>
      </c>
      <c r="AL27" s="51">
        <f t="shared" ref="AL27:AL30" si="63">AK27/AJ27*100</f>
        <v>88.888888888888886</v>
      </c>
      <c r="AM27" s="11">
        <v>28</v>
      </c>
      <c r="AN27" s="11">
        <v>41</v>
      </c>
      <c r="AO27" s="51">
        <f t="shared" ref="AO27:AO31" si="64">AN27/AM27*100</f>
        <v>146.42857142857142</v>
      </c>
      <c r="AP27" s="51">
        <v>11</v>
      </c>
      <c r="AQ27" s="51">
        <v>14</v>
      </c>
      <c r="AR27" s="53">
        <f t="shared" si="8"/>
        <v>127.27272727272727</v>
      </c>
      <c r="AS27" s="54">
        <v>9</v>
      </c>
      <c r="AT27" s="54">
        <v>1</v>
      </c>
      <c r="AU27" s="53">
        <f t="shared" si="18"/>
        <v>11.111111111111111</v>
      </c>
      <c r="AV27" s="53"/>
      <c r="AW27" s="53"/>
      <c r="AX27" s="53" t="e">
        <f t="shared" si="19"/>
        <v>#DIV/0!</v>
      </c>
      <c r="AY27" s="53">
        <v>19</v>
      </c>
      <c r="AZ27" s="53">
        <v>28</v>
      </c>
      <c r="BA27" s="57">
        <f t="shared" ref="BA27:BA29" si="65">AZ27/AY27*100</f>
        <v>147.36842105263156</v>
      </c>
      <c r="BB27" s="57">
        <v>45</v>
      </c>
      <c r="BC27" s="57">
        <v>45</v>
      </c>
      <c r="BD27" s="53">
        <f t="shared" ref="BD27:BD29" si="66">BC27/BB27*100</f>
        <v>100</v>
      </c>
      <c r="BE27" s="57"/>
      <c r="BF27" s="57"/>
      <c r="BG27" s="57"/>
      <c r="BH27" s="58">
        <f t="shared" ref="BH27:BH29" si="67">O27+R27+U27+AA27+AD27+AG27+AJ27+X27+AM27+AS27+AP27+AV27+AY27+BC27</f>
        <v>311</v>
      </c>
      <c r="BI27" s="58">
        <f t="shared" ref="BI27:BI29" si="68">P27+S27+V27+AB27+AE27+AH27+AK27+AN27+AQ27+Y27+AT27+AW27+AZ27+BC27</f>
        <v>326</v>
      </c>
      <c r="BJ27" s="36">
        <f t="shared" si="10"/>
        <v>104.82315112540192</v>
      </c>
      <c r="BK27" s="68">
        <f t="shared" si="24"/>
        <v>354</v>
      </c>
      <c r="BL27" s="69">
        <f t="shared" si="11"/>
        <v>336</v>
      </c>
      <c r="BM27" s="70">
        <f t="shared" si="12"/>
        <v>94.915254237288138</v>
      </c>
    </row>
    <row r="28" spans="1:65" ht="18.75" x14ac:dyDescent="0.3">
      <c r="A28" s="166"/>
      <c r="B28" s="10" t="s">
        <v>54</v>
      </c>
      <c r="C28" s="11">
        <v>111</v>
      </c>
      <c r="D28" s="12">
        <v>11</v>
      </c>
      <c r="E28" s="13">
        <f t="shared" si="13"/>
        <v>9.9099099099099099</v>
      </c>
      <c r="F28" s="12">
        <v>353</v>
      </c>
      <c r="G28" s="12">
        <v>158</v>
      </c>
      <c r="H28" s="12">
        <f>G28/F28*100</f>
        <v>44.759206798866856</v>
      </c>
      <c r="I28" s="14">
        <v>142</v>
      </c>
      <c r="J28" s="14">
        <v>134</v>
      </c>
      <c r="K28" s="32">
        <f t="shared" si="25"/>
        <v>94.366197183098592</v>
      </c>
      <c r="L28" s="30">
        <f>C28+F28+I28</f>
        <v>606</v>
      </c>
      <c r="M28" s="12">
        <f t="shared" si="1"/>
        <v>303</v>
      </c>
      <c r="N28" s="31">
        <f t="shared" si="2"/>
        <v>50</v>
      </c>
      <c r="O28" s="11">
        <v>184</v>
      </c>
      <c r="P28" s="12">
        <v>201</v>
      </c>
      <c r="Q28" s="13">
        <f t="shared" si="3"/>
        <v>109.23913043478262</v>
      </c>
      <c r="R28" s="14">
        <v>52</v>
      </c>
      <c r="S28" s="14">
        <v>240</v>
      </c>
      <c r="T28" s="42">
        <f t="shared" si="60"/>
        <v>461.53846153846149</v>
      </c>
      <c r="U28" s="14">
        <v>146</v>
      </c>
      <c r="V28" s="14">
        <v>56</v>
      </c>
      <c r="W28" s="41">
        <f t="shared" si="61"/>
        <v>38.356164383561641</v>
      </c>
      <c r="X28" s="14">
        <v>54</v>
      </c>
      <c r="Y28" s="14">
        <v>88</v>
      </c>
      <c r="Z28" s="40">
        <f t="shared" si="51"/>
        <v>162.96296296296296</v>
      </c>
      <c r="AA28" s="12">
        <v>71</v>
      </c>
      <c r="AB28" s="19">
        <v>6</v>
      </c>
      <c r="AC28" s="45">
        <f t="shared" si="62"/>
        <v>8.4507042253521121</v>
      </c>
      <c r="AD28" s="19"/>
      <c r="AE28" s="19">
        <v>55</v>
      </c>
      <c r="AF28" s="13" t="e">
        <f t="shared" si="15"/>
        <v>#DIV/0!</v>
      </c>
      <c r="AG28" s="11">
        <v>288</v>
      </c>
      <c r="AH28" s="11">
        <v>267</v>
      </c>
      <c r="AI28" s="13">
        <f t="shared" ref="AI28:AI29" si="69">AH28/AG28*100</f>
        <v>92.708333333333343</v>
      </c>
      <c r="AJ28" s="11">
        <v>184</v>
      </c>
      <c r="AK28" s="11">
        <v>225</v>
      </c>
      <c r="AL28" s="51">
        <f t="shared" si="63"/>
        <v>122.28260869565217</v>
      </c>
      <c r="AM28" s="11">
        <v>94</v>
      </c>
      <c r="AN28" s="11">
        <v>165</v>
      </c>
      <c r="AO28" s="51">
        <f t="shared" si="64"/>
        <v>175.531914893617</v>
      </c>
      <c r="AP28" s="51">
        <v>92</v>
      </c>
      <c r="AQ28" s="51">
        <v>57</v>
      </c>
      <c r="AR28" s="53">
        <f t="shared" si="8"/>
        <v>61.95652173913043</v>
      </c>
      <c r="AS28" s="54">
        <v>95</v>
      </c>
      <c r="AT28" s="54">
        <v>98</v>
      </c>
      <c r="AU28" s="53">
        <f t="shared" si="18"/>
        <v>103.15789473684211</v>
      </c>
      <c r="AV28" s="53"/>
      <c r="AW28" s="53">
        <v>10</v>
      </c>
      <c r="AX28" s="53" t="e">
        <f t="shared" si="19"/>
        <v>#DIV/0!</v>
      </c>
      <c r="AY28" s="53">
        <v>84</v>
      </c>
      <c r="AZ28" s="53">
        <v>102</v>
      </c>
      <c r="BA28" s="57">
        <f t="shared" si="65"/>
        <v>121.42857142857142</v>
      </c>
      <c r="BB28" s="57">
        <v>130</v>
      </c>
      <c r="BC28" s="57">
        <v>95</v>
      </c>
      <c r="BD28" s="57">
        <f t="shared" si="66"/>
        <v>73.076923076923066</v>
      </c>
      <c r="BE28" s="57"/>
      <c r="BF28" s="57"/>
      <c r="BG28" s="57"/>
      <c r="BH28" s="58">
        <f t="shared" si="67"/>
        <v>1439</v>
      </c>
      <c r="BI28" s="58">
        <f t="shared" si="68"/>
        <v>1665</v>
      </c>
      <c r="BJ28" s="36">
        <f t="shared" si="10"/>
        <v>115.70535093815148</v>
      </c>
      <c r="BK28" s="68">
        <f t="shared" si="24"/>
        <v>2045</v>
      </c>
      <c r="BL28" s="69">
        <f t="shared" si="11"/>
        <v>1968</v>
      </c>
      <c r="BM28" s="70">
        <f t="shared" si="12"/>
        <v>96.234718826405867</v>
      </c>
    </row>
    <row r="29" spans="1:65" ht="18.75" x14ac:dyDescent="0.3">
      <c r="A29" s="166"/>
      <c r="B29" s="10" t="s">
        <v>55</v>
      </c>
      <c r="C29" s="11">
        <v>134</v>
      </c>
      <c r="D29" s="12">
        <v>34</v>
      </c>
      <c r="E29" s="13">
        <f t="shared" si="13"/>
        <v>25.373134328358208</v>
      </c>
      <c r="F29" s="12">
        <v>377</v>
      </c>
      <c r="G29" s="12">
        <v>164</v>
      </c>
      <c r="H29" s="12">
        <f>G29/F29*100</f>
        <v>43.50132625994695</v>
      </c>
      <c r="I29" s="14">
        <v>120</v>
      </c>
      <c r="J29" s="14">
        <v>126</v>
      </c>
      <c r="K29" s="32">
        <f t="shared" si="25"/>
        <v>105</v>
      </c>
      <c r="L29" s="30">
        <f t="shared" si="0"/>
        <v>631</v>
      </c>
      <c r="M29" s="12">
        <f t="shared" si="1"/>
        <v>324</v>
      </c>
      <c r="N29" s="31">
        <f t="shared" si="2"/>
        <v>51.347068145800314</v>
      </c>
      <c r="O29" s="11">
        <v>206</v>
      </c>
      <c r="P29" s="12">
        <v>231</v>
      </c>
      <c r="Q29" s="13">
        <f t="shared" si="3"/>
        <v>112.13592233009709</v>
      </c>
      <c r="R29" s="14">
        <v>46</v>
      </c>
      <c r="S29" s="14">
        <v>240</v>
      </c>
      <c r="T29" s="42">
        <f t="shared" si="60"/>
        <v>521.73913043478262</v>
      </c>
      <c r="U29" s="14">
        <v>144</v>
      </c>
      <c r="V29" s="14">
        <v>84</v>
      </c>
      <c r="W29" s="41">
        <f t="shared" si="61"/>
        <v>58.333333333333336</v>
      </c>
      <c r="X29" s="14">
        <v>147</v>
      </c>
      <c r="Y29" s="14">
        <v>192</v>
      </c>
      <c r="Z29" s="40">
        <f t="shared" si="51"/>
        <v>130.61224489795919</v>
      </c>
      <c r="AA29" s="12">
        <v>55</v>
      </c>
      <c r="AB29" s="19">
        <v>24</v>
      </c>
      <c r="AC29" s="45">
        <f t="shared" si="62"/>
        <v>43.636363636363633</v>
      </c>
      <c r="AD29" s="19"/>
      <c r="AE29" s="19">
        <v>25</v>
      </c>
      <c r="AF29" s="13" t="e">
        <f t="shared" si="15"/>
        <v>#DIV/0!</v>
      </c>
      <c r="AG29" s="11">
        <v>279</v>
      </c>
      <c r="AH29" s="11">
        <v>228</v>
      </c>
      <c r="AI29" s="13">
        <f t="shared" si="69"/>
        <v>81.72043010752688</v>
      </c>
      <c r="AJ29" s="11">
        <v>154</v>
      </c>
      <c r="AK29" s="11">
        <v>185</v>
      </c>
      <c r="AL29" s="51">
        <f t="shared" si="63"/>
        <v>120.12987012987013</v>
      </c>
      <c r="AM29" s="11">
        <v>125</v>
      </c>
      <c r="AN29" s="11">
        <v>164</v>
      </c>
      <c r="AO29" s="51">
        <f t="shared" si="64"/>
        <v>131.20000000000002</v>
      </c>
      <c r="AP29" s="51">
        <v>70</v>
      </c>
      <c r="AQ29" s="51">
        <v>45</v>
      </c>
      <c r="AR29" s="57">
        <f t="shared" si="8"/>
        <v>64.285714285714292</v>
      </c>
      <c r="AS29" s="58">
        <v>90</v>
      </c>
      <c r="AT29" s="58">
        <v>120</v>
      </c>
      <c r="AU29" s="53">
        <f t="shared" si="18"/>
        <v>133.33333333333331</v>
      </c>
      <c r="AV29" s="53">
        <v>20</v>
      </c>
      <c r="AW29" s="53">
        <v>35</v>
      </c>
      <c r="AX29" s="53">
        <f t="shared" si="19"/>
        <v>175</v>
      </c>
      <c r="AY29" s="53">
        <v>64</v>
      </c>
      <c r="AZ29" s="53">
        <v>82</v>
      </c>
      <c r="BA29" s="57">
        <f t="shared" si="65"/>
        <v>128.125</v>
      </c>
      <c r="BB29" s="57">
        <v>228</v>
      </c>
      <c r="BC29" s="57">
        <v>204</v>
      </c>
      <c r="BD29" s="57">
        <f t="shared" si="66"/>
        <v>89.473684210526315</v>
      </c>
      <c r="BE29" s="57"/>
      <c r="BF29" s="57"/>
      <c r="BG29" s="57"/>
      <c r="BH29" s="58">
        <f t="shared" si="67"/>
        <v>1604</v>
      </c>
      <c r="BI29" s="58">
        <f t="shared" si="68"/>
        <v>1859</v>
      </c>
      <c r="BJ29" s="36">
        <f t="shared" si="10"/>
        <v>115.89775561097258</v>
      </c>
      <c r="BK29" s="68">
        <f t="shared" si="24"/>
        <v>2235</v>
      </c>
      <c r="BL29" s="69">
        <f t="shared" si="11"/>
        <v>2183</v>
      </c>
      <c r="BM29" s="70">
        <f t="shared" si="12"/>
        <v>97.673378076062647</v>
      </c>
    </row>
    <row r="30" spans="1:65" ht="18.75" x14ac:dyDescent="0.3">
      <c r="A30" s="166"/>
      <c r="B30" s="4" t="s">
        <v>60</v>
      </c>
      <c r="C30" s="5">
        <f>C31+C32+C33+C34</f>
        <v>547</v>
      </c>
      <c r="D30" s="8">
        <f>D31+D32+D33+D34</f>
        <v>100</v>
      </c>
      <c r="E30" s="9">
        <f t="shared" si="13"/>
        <v>18.281535648994517</v>
      </c>
      <c r="F30" s="8">
        <f>F31+F32+F33+F34</f>
        <v>725</v>
      </c>
      <c r="G30" s="8">
        <f>G31+G32+G33+G34</f>
        <v>725</v>
      </c>
      <c r="H30" s="8"/>
      <c r="I30" s="34">
        <f>I31+I32+I33+I34</f>
        <v>0</v>
      </c>
      <c r="J30" s="34">
        <f>J31+J32+J33+J34</f>
        <v>47</v>
      </c>
      <c r="K30" s="33" t="e">
        <f t="shared" si="25"/>
        <v>#DIV/0!</v>
      </c>
      <c r="L30" s="27">
        <f t="shared" si="0"/>
        <v>1272</v>
      </c>
      <c r="M30" s="8">
        <f t="shared" si="1"/>
        <v>872</v>
      </c>
      <c r="N30" s="28">
        <f t="shared" si="2"/>
        <v>68.55345911949685</v>
      </c>
      <c r="O30" s="5">
        <f>O31+O32+O33+O34</f>
        <v>105</v>
      </c>
      <c r="P30" s="8">
        <f>P31+P32+P33+P34</f>
        <v>195</v>
      </c>
      <c r="Q30" s="9">
        <f t="shared" si="3"/>
        <v>185.71428571428572</v>
      </c>
      <c r="R30" s="34">
        <f>R31+R32+R33+R34</f>
        <v>50</v>
      </c>
      <c r="S30" s="34">
        <f>S31+S32+S33+S34</f>
        <v>150</v>
      </c>
      <c r="T30" s="39">
        <f t="shared" si="60"/>
        <v>300</v>
      </c>
      <c r="U30" s="34">
        <f>U31+U32+U33+U34</f>
        <v>102</v>
      </c>
      <c r="V30" s="34">
        <f>V31+V32+V33+V34</f>
        <v>50</v>
      </c>
      <c r="W30" s="39">
        <f t="shared" si="61"/>
        <v>49.019607843137251</v>
      </c>
      <c r="X30" s="34">
        <f>X31+X32+X33+X34</f>
        <v>20</v>
      </c>
      <c r="Y30" s="34">
        <f>Y31+Y32+Y33+Y34</f>
        <v>0</v>
      </c>
      <c r="Z30" s="39">
        <f t="shared" si="51"/>
        <v>0</v>
      </c>
      <c r="AA30" s="5">
        <f>AA31+AA32+AA33+AA34</f>
        <v>70</v>
      </c>
      <c r="AB30" s="5">
        <f>AB31+AB32+AB33+AB34</f>
        <v>70</v>
      </c>
      <c r="AC30" s="47">
        <f t="shared" si="62"/>
        <v>100</v>
      </c>
      <c r="AD30" s="5">
        <f>AD31+AD32+AD33+AD34</f>
        <v>200</v>
      </c>
      <c r="AE30" s="5">
        <f>AE31+AE32+AE33+AE34</f>
        <v>200</v>
      </c>
      <c r="AF30" s="9">
        <f t="shared" si="15"/>
        <v>100</v>
      </c>
      <c r="AG30" s="5">
        <f>AG31+AG32+AG33+AG34</f>
        <v>120</v>
      </c>
      <c r="AH30" s="5">
        <f>AH31+AH32+AH33+AH34</f>
        <v>120</v>
      </c>
      <c r="AI30" s="47"/>
      <c r="AJ30" s="47">
        <f>AJ31+AJ32+AJ33+AJ34</f>
        <v>70</v>
      </c>
      <c r="AK30" s="47">
        <f>AK31+AK32+AK33+AK34</f>
        <v>20</v>
      </c>
      <c r="AL30" s="47">
        <f t="shared" si="63"/>
        <v>28.571428571428569</v>
      </c>
      <c r="AM30" s="5">
        <f>AM31+AM32+AM33+AM34</f>
        <v>436</v>
      </c>
      <c r="AN30" s="5">
        <f>AN31+AN32+AN33+AN34</f>
        <v>626</v>
      </c>
      <c r="AO30" s="47">
        <f t="shared" si="64"/>
        <v>143.57798165137615</v>
      </c>
      <c r="AP30" s="5">
        <f>AP31+AP32+AP33+AP34</f>
        <v>305</v>
      </c>
      <c r="AQ30" s="5">
        <f>AQ31+AQ32+AQ33+AQ34</f>
        <v>365</v>
      </c>
      <c r="AR30" s="47">
        <f t="shared" si="8"/>
        <v>119.67213114754098</v>
      </c>
      <c r="AS30" s="5">
        <f>AS31+AS32+AS33+AS34</f>
        <v>250</v>
      </c>
      <c r="AT30" s="5">
        <f>AT31+AT32+AT33+AT34</f>
        <v>150</v>
      </c>
      <c r="AU30" s="47">
        <f t="shared" si="18"/>
        <v>60</v>
      </c>
      <c r="AV30" s="5">
        <f>AV31+AV32+AV33+AV34</f>
        <v>142</v>
      </c>
      <c r="AW30" s="5">
        <f>AW31+AW32+AW33+AW34</f>
        <v>262</v>
      </c>
      <c r="AX30" s="47">
        <f t="shared" si="19"/>
        <v>184.50704225352112</v>
      </c>
      <c r="AY30" s="47">
        <f>AY31+AY32+AY33+AY34</f>
        <v>154</v>
      </c>
      <c r="AZ30" s="47">
        <f>AZ31+AZ32+AZ33+AZ34</f>
        <v>176</v>
      </c>
      <c r="BA30" s="56">
        <f>AZ30/AY30*100</f>
        <v>114.28571428571428</v>
      </c>
      <c r="BB30" s="56"/>
      <c r="BC30" s="56"/>
      <c r="BD30" s="56"/>
      <c r="BE30" s="56">
        <f>BE31+BE32+BE33+BE34</f>
        <v>20</v>
      </c>
      <c r="BF30" s="56">
        <f>BF31+BF32+BF33+BF34</f>
        <v>20</v>
      </c>
      <c r="BG30" s="56">
        <f>BF30/BE30*100</f>
        <v>100</v>
      </c>
      <c r="BH30" s="49">
        <f>O30+R30+U30+AA30+AD30+AG30+AJ30+X30+AM30+AS30+AP30+AV30+AY30+BE30+BB30</f>
        <v>2044</v>
      </c>
      <c r="BI30" s="9">
        <f>P30+S30+V30+AB30+AE30+AH30+AK30+AN30+AQ30+Y30+AT30+AW30+AZ30+BF30+BC30</f>
        <v>2404</v>
      </c>
      <c r="BJ30" s="35">
        <f t="shared" si="10"/>
        <v>117.61252446183954</v>
      </c>
      <c r="BK30" s="27">
        <f t="shared" si="24"/>
        <v>3316</v>
      </c>
      <c r="BL30" s="8">
        <f t="shared" si="11"/>
        <v>3276</v>
      </c>
      <c r="BM30" s="28">
        <f t="shared" si="12"/>
        <v>98.793727382388425</v>
      </c>
    </row>
    <row r="31" spans="1:65" ht="18.75" x14ac:dyDescent="0.3">
      <c r="A31" s="166"/>
      <c r="B31" s="10" t="s">
        <v>52</v>
      </c>
      <c r="C31" s="11">
        <v>50</v>
      </c>
      <c r="D31" s="12">
        <v>50</v>
      </c>
      <c r="E31" s="13">
        <f t="shared" si="13"/>
        <v>100</v>
      </c>
      <c r="F31" s="14">
        <v>39</v>
      </c>
      <c r="G31" s="14">
        <v>39</v>
      </c>
      <c r="H31" s="15"/>
      <c r="I31" s="14"/>
      <c r="J31" s="14"/>
      <c r="K31" s="32" t="e">
        <f t="shared" si="25"/>
        <v>#DIV/0!</v>
      </c>
      <c r="L31" s="30">
        <f t="shared" si="0"/>
        <v>89</v>
      </c>
      <c r="M31" s="12">
        <f t="shared" si="1"/>
        <v>89</v>
      </c>
      <c r="N31" s="31">
        <f t="shared" si="2"/>
        <v>100</v>
      </c>
      <c r="O31" s="19"/>
      <c r="P31" s="14"/>
      <c r="Q31" s="15" t="e">
        <f t="shared" si="3"/>
        <v>#DIV/0!</v>
      </c>
      <c r="R31" s="14"/>
      <c r="S31" s="14"/>
      <c r="T31" s="42" t="e">
        <f t="shared" ref="T31:T35" si="70">S31/R31*100</f>
        <v>#DIV/0!</v>
      </c>
      <c r="U31" s="14"/>
      <c r="V31" s="14"/>
      <c r="W31" s="41" t="e">
        <f t="shared" ref="W31:W35" si="71">V31/U31*100</f>
        <v>#DIV/0!</v>
      </c>
      <c r="X31" s="14"/>
      <c r="Y31" s="14"/>
      <c r="Z31" s="40" t="e">
        <f t="shared" si="51"/>
        <v>#DIV/0!</v>
      </c>
      <c r="AA31" s="19"/>
      <c r="AB31" s="19"/>
      <c r="AC31" s="48" t="e">
        <f t="shared" ref="AC31:AC35" si="72">AB31/AA31*100</f>
        <v>#DIV/0!</v>
      </c>
      <c r="AD31" s="48">
        <v>6</v>
      </c>
      <c r="AE31" s="48">
        <v>6</v>
      </c>
      <c r="AF31" s="13">
        <f t="shared" si="15"/>
        <v>100</v>
      </c>
      <c r="AG31" s="48">
        <v>25</v>
      </c>
      <c r="AH31" s="48">
        <v>25</v>
      </c>
      <c r="AI31" s="13">
        <f>AH31/AG31*100</f>
        <v>100</v>
      </c>
      <c r="AJ31" s="48"/>
      <c r="AK31" s="48"/>
      <c r="AL31" s="48"/>
      <c r="AM31" s="11">
        <v>54</v>
      </c>
      <c r="AN31" s="11">
        <v>54</v>
      </c>
      <c r="AO31" s="48">
        <f t="shared" si="64"/>
        <v>100</v>
      </c>
      <c r="AP31" s="48">
        <v>9</v>
      </c>
      <c r="AQ31" s="48">
        <v>9</v>
      </c>
      <c r="AR31" s="53">
        <f t="shared" si="8"/>
        <v>100</v>
      </c>
      <c r="AS31" s="54"/>
      <c r="AT31" s="54"/>
      <c r="AU31" s="53" t="e">
        <f t="shared" si="18"/>
        <v>#DIV/0!</v>
      </c>
      <c r="AV31" s="53"/>
      <c r="AW31" s="53"/>
      <c r="AX31" s="53" t="e">
        <f t="shared" si="19"/>
        <v>#DIV/0!</v>
      </c>
      <c r="AY31" s="53">
        <v>15</v>
      </c>
      <c r="AZ31" s="53">
        <v>15</v>
      </c>
      <c r="BA31" s="53">
        <f>AZ31/AY31*100</f>
        <v>100</v>
      </c>
      <c r="BB31" s="53"/>
      <c r="BC31" s="53"/>
      <c r="BD31" s="53"/>
      <c r="BE31" s="53"/>
      <c r="BF31" s="53"/>
      <c r="BG31" s="53" t="e">
        <f>BF31/BE31*100</f>
        <v>#DIV/0!</v>
      </c>
      <c r="BH31" s="54">
        <f>O31+R31+U31+AA31+AD31+AG31+AJ31+X31+AM31+AS31+AP31+AV31+AY31+BB31+BE31</f>
        <v>109</v>
      </c>
      <c r="BI31" s="67">
        <f>P31+S31+V31+AB31+AE31+AH31+AK31+AN31+AQ31+Y31+AT31+AW31+AZ31+BC31+BF31</f>
        <v>109</v>
      </c>
      <c r="BJ31" s="36">
        <f t="shared" si="10"/>
        <v>100</v>
      </c>
      <c r="BK31" s="68">
        <f t="shared" si="24"/>
        <v>198</v>
      </c>
      <c r="BL31" s="69">
        <f t="shared" si="11"/>
        <v>198</v>
      </c>
      <c r="BM31" s="70">
        <f t="shared" si="12"/>
        <v>100</v>
      </c>
    </row>
    <row r="32" spans="1:65" ht="18.75" x14ac:dyDescent="0.3">
      <c r="A32" s="166"/>
      <c r="B32" s="10" t="s">
        <v>53</v>
      </c>
      <c r="C32" s="11">
        <v>80</v>
      </c>
      <c r="D32" s="12">
        <v>50</v>
      </c>
      <c r="E32" s="13">
        <f t="shared" si="13"/>
        <v>62.5</v>
      </c>
      <c r="F32" s="14">
        <v>113</v>
      </c>
      <c r="G32" s="14">
        <v>113</v>
      </c>
      <c r="H32" s="15"/>
      <c r="I32" s="14"/>
      <c r="J32" s="14"/>
      <c r="K32" s="32" t="e">
        <f t="shared" si="25"/>
        <v>#DIV/0!</v>
      </c>
      <c r="L32" s="30">
        <f t="shared" si="0"/>
        <v>193</v>
      </c>
      <c r="M32" s="12">
        <f t="shared" si="1"/>
        <v>163</v>
      </c>
      <c r="N32" s="31">
        <f t="shared" si="2"/>
        <v>84.4559585492228</v>
      </c>
      <c r="O32" s="11">
        <v>12</v>
      </c>
      <c r="P32" s="12">
        <v>27</v>
      </c>
      <c r="Q32" s="13">
        <f t="shared" si="3"/>
        <v>225</v>
      </c>
      <c r="R32" s="14"/>
      <c r="S32" s="14"/>
      <c r="T32" s="42" t="e">
        <f t="shared" si="70"/>
        <v>#DIV/0!</v>
      </c>
      <c r="U32" s="14">
        <v>14</v>
      </c>
      <c r="V32" s="14">
        <v>14</v>
      </c>
      <c r="W32" s="41">
        <f t="shared" si="71"/>
        <v>100</v>
      </c>
      <c r="X32" s="14"/>
      <c r="Y32" s="14"/>
      <c r="Z32" s="40" t="e">
        <f t="shared" si="51"/>
        <v>#DIV/0!</v>
      </c>
      <c r="AA32" s="19">
        <v>3</v>
      </c>
      <c r="AB32" s="19">
        <v>3</v>
      </c>
      <c r="AC32" s="48">
        <f t="shared" si="72"/>
        <v>100</v>
      </c>
      <c r="AD32" s="48">
        <v>39</v>
      </c>
      <c r="AE32" s="48">
        <v>39</v>
      </c>
      <c r="AF32" s="13">
        <f t="shared" si="15"/>
        <v>100</v>
      </c>
      <c r="AG32" s="48">
        <v>60</v>
      </c>
      <c r="AH32" s="48">
        <v>60</v>
      </c>
      <c r="AI32" s="13">
        <f>AH32/AG32*100</f>
        <v>100</v>
      </c>
      <c r="AJ32" s="48">
        <v>4</v>
      </c>
      <c r="AK32" s="48">
        <v>4</v>
      </c>
      <c r="AL32" s="48">
        <f>AK32/AJ32*100</f>
        <v>100</v>
      </c>
      <c r="AM32" s="11">
        <v>93</v>
      </c>
      <c r="AN32" s="11">
        <v>108</v>
      </c>
      <c r="AO32" s="48">
        <f t="shared" ref="AO32:AO36" si="73">AN32/AM32*100</f>
        <v>116.12903225806453</v>
      </c>
      <c r="AP32" s="48">
        <v>58</v>
      </c>
      <c r="AQ32" s="48">
        <v>58</v>
      </c>
      <c r="AR32" s="53">
        <f t="shared" si="8"/>
        <v>100</v>
      </c>
      <c r="AS32" s="54">
        <v>30</v>
      </c>
      <c r="AT32" s="54">
        <v>30</v>
      </c>
      <c r="AU32" s="53">
        <f t="shared" si="18"/>
        <v>100</v>
      </c>
      <c r="AV32" s="53">
        <v>5</v>
      </c>
      <c r="AW32" s="53">
        <v>5</v>
      </c>
      <c r="AX32" s="53">
        <f t="shared" si="19"/>
        <v>100</v>
      </c>
      <c r="AY32" s="53">
        <v>31</v>
      </c>
      <c r="AZ32" s="53">
        <v>31</v>
      </c>
      <c r="BA32" s="53">
        <f t="shared" ref="BA32:BA34" si="74">AZ32/AY32*100</f>
        <v>100</v>
      </c>
      <c r="BB32" s="53"/>
      <c r="BC32" s="53"/>
      <c r="BD32" s="53"/>
      <c r="BE32" s="53">
        <v>10</v>
      </c>
      <c r="BF32" s="53">
        <v>10</v>
      </c>
      <c r="BG32" s="53">
        <f t="shared" ref="BG32:BG34" si="75">BF32/BE32*100</f>
        <v>100</v>
      </c>
      <c r="BH32" s="54">
        <f t="shared" ref="BH32:BH34" si="76">O32+R32+U32+AA32+AD32+AG32+AJ32+X32+AM32+AS32+AP32+AV32+AY32+BB32+BE32</f>
        <v>359</v>
      </c>
      <c r="BI32" s="67">
        <f t="shared" ref="BI32:BI34" si="77">P32+S32+V32+AB32+AE32+AH32+AK32+AN32+AQ32+Y32+AT32+AW32+AZ32+BC32+BF32</f>
        <v>389</v>
      </c>
      <c r="BJ32" s="36">
        <f t="shared" si="10"/>
        <v>108.35654596100279</v>
      </c>
      <c r="BK32" s="68">
        <f t="shared" si="24"/>
        <v>552</v>
      </c>
      <c r="BL32" s="69">
        <f t="shared" si="11"/>
        <v>552</v>
      </c>
      <c r="BM32" s="70">
        <f t="shared" si="12"/>
        <v>100</v>
      </c>
    </row>
    <row r="33" spans="1:65" ht="18.75" x14ac:dyDescent="0.3">
      <c r="A33" s="166"/>
      <c r="B33" s="10" t="s">
        <v>54</v>
      </c>
      <c r="C33" s="11">
        <v>244</v>
      </c>
      <c r="D33" s="12"/>
      <c r="E33" s="13">
        <f t="shared" si="13"/>
        <v>0</v>
      </c>
      <c r="F33" s="14">
        <v>176</v>
      </c>
      <c r="G33" s="14">
        <v>176</v>
      </c>
      <c r="H33" s="15"/>
      <c r="I33" s="14"/>
      <c r="J33" s="14">
        <v>24</v>
      </c>
      <c r="K33" s="32" t="e">
        <f t="shared" si="25"/>
        <v>#DIV/0!</v>
      </c>
      <c r="L33" s="30">
        <f t="shared" si="0"/>
        <v>420</v>
      </c>
      <c r="M33" s="12">
        <f>D33+G33+J33</f>
        <v>200</v>
      </c>
      <c r="N33" s="31">
        <f t="shared" si="2"/>
        <v>47.619047619047613</v>
      </c>
      <c r="O33" s="11">
        <v>46</v>
      </c>
      <c r="P33" s="12">
        <v>91</v>
      </c>
      <c r="Q33" s="13">
        <f t="shared" si="3"/>
        <v>197.82608695652172</v>
      </c>
      <c r="R33" s="14">
        <v>25</v>
      </c>
      <c r="S33" s="14">
        <v>75</v>
      </c>
      <c r="T33" s="42">
        <f t="shared" si="70"/>
        <v>300</v>
      </c>
      <c r="U33" s="14">
        <v>53</v>
      </c>
      <c r="V33" s="14">
        <v>27</v>
      </c>
      <c r="W33" s="41">
        <f t="shared" si="71"/>
        <v>50.943396226415096</v>
      </c>
      <c r="X33" s="14"/>
      <c r="Y33" s="14"/>
      <c r="Z33" s="40" t="e">
        <f t="shared" si="51"/>
        <v>#DIV/0!</v>
      </c>
      <c r="AA33" s="11">
        <v>31</v>
      </c>
      <c r="AB33" s="11">
        <v>31</v>
      </c>
      <c r="AC33" s="48">
        <f t="shared" si="72"/>
        <v>100</v>
      </c>
      <c r="AD33" s="48">
        <v>155</v>
      </c>
      <c r="AE33" s="48">
        <v>155</v>
      </c>
      <c r="AF33" s="13">
        <f t="shared" si="15"/>
        <v>100</v>
      </c>
      <c r="AG33" s="48">
        <v>35</v>
      </c>
      <c r="AH33" s="48">
        <v>35</v>
      </c>
      <c r="AI33" s="13">
        <f>AH33/AG33*100</f>
        <v>100</v>
      </c>
      <c r="AJ33" s="48">
        <v>35</v>
      </c>
      <c r="AK33" s="48">
        <v>11</v>
      </c>
      <c r="AL33" s="48">
        <f t="shared" ref="AL33:AL36" si="78">AK33/AJ33*100</f>
        <v>31.428571428571427</v>
      </c>
      <c r="AM33" s="11">
        <v>150</v>
      </c>
      <c r="AN33" s="11">
        <v>264</v>
      </c>
      <c r="AO33" s="48">
        <f t="shared" si="73"/>
        <v>176</v>
      </c>
      <c r="AP33" s="48">
        <v>168</v>
      </c>
      <c r="AQ33" s="48">
        <v>203</v>
      </c>
      <c r="AR33" s="53">
        <f t="shared" si="8"/>
        <v>120.83333333333333</v>
      </c>
      <c r="AS33" s="54">
        <v>125</v>
      </c>
      <c r="AT33" s="54">
        <v>72</v>
      </c>
      <c r="AU33" s="53">
        <f t="shared" si="18"/>
        <v>57.599999999999994</v>
      </c>
      <c r="AV33" s="53">
        <v>79</v>
      </c>
      <c r="AW33" s="53">
        <v>139</v>
      </c>
      <c r="AX33" s="53">
        <f t="shared" si="19"/>
        <v>175.9493670886076</v>
      </c>
      <c r="AY33" s="53">
        <v>60</v>
      </c>
      <c r="AZ33" s="53">
        <v>75</v>
      </c>
      <c r="BA33" s="57">
        <f t="shared" si="74"/>
        <v>125</v>
      </c>
      <c r="BB33" s="57"/>
      <c r="BC33" s="57"/>
      <c r="BD33" s="57"/>
      <c r="BE33" s="57">
        <v>10</v>
      </c>
      <c r="BF33" s="57">
        <v>10</v>
      </c>
      <c r="BG33" s="53">
        <f t="shared" si="75"/>
        <v>100</v>
      </c>
      <c r="BH33" s="54">
        <f t="shared" si="76"/>
        <v>972</v>
      </c>
      <c r="BI33" s="67">
        <f t="shared" si="77"/>
        <v>1188</v>
      </c>
      <c r="BJ33" s="36">
        <f t="shared" si="10"/>
        <v>122.22222222222223</v>
      </c>
      <c r="BK33" s="68">
        <f t="shared" si="24"/>
        <v>1392</v>
      </c>
      <c r="BL33" s="69">
        <f t="shared" si="11"/>
        <v>1388</v>
      </c>
      <c r="BM33" s="70">
        <f t="shared" si="12"/>
        <v>99.712643678160916</v>
      </c>
    </row>
    <row r="34" spans="1:65" ht="18.75" x14ac:dyDescent="0.3">
      <c r="A34" s="166"/>
      <c r="B34" s="10" t="s">
        <v>55</v>
      </c>
      <c r="C34" s="11">
        <v>173</v>
      </c>
      <c r="D34" s="12"/>
      <c r="E34" s="13">
        <f t="shared" si="13"/>
        <v>0</v>
      </c>
      <c r="F34" s="14">
        <v>397</v>
      </c>
      <c r="G34" s="14">
        <v>397</v>
      </c>
      <c r="H34" s="15"/>
      <c r="I34" s="14"/>
      <c r="J34" s="14">
        <v>23</v>
      </c>
      <c r="K34" s="32" t="e">
        <f t="shared" si="25"/>
        <v>#DIV/0!</v>
      </c>
      <c r="L34" s="30">
        <f t="shared" si="0"/>
        <v>570</v>
      </c>
      <c r="M34" s="12">
        <f t="shared" si="1"/>
        <v>420</v>
      </c>
      <c r="N34" s="31">
        <f t="shared" si="2"/>
        <v>73.68421052631578</v>
      </c>
      <c r="O34" s="11">
        <v>47</v>
      </c>
      <c r="P34" s="12">
        <v>77</v>
      </c>
      <c r="Q34" s="13">
        <f t="shared" si="3"/>
        <v>163.82978723404256</v>
      </c>
      <c r="R34" s="14">
        <v>25</v>
      </c>
      <c r="S34" s="14">
        <v>75</v>
      </c>
      <c r="T34" s="42">
        <f t="shared" si="70"/>
        <v>300</v>
      </c>
      <c r="U34" s="14">
        <v>35</v>
      </c>
      <c r="V34" s="14">
        <v>9</v>
      </c>
      <c r="W34" s="41">
        <f t="shared" si="71"/>
        <v>25.714285714285712</v>
      </c>
      <c r="X34" s="14">
        <v>20</v>
      </c>
      <c r="Y34" s="14"/>
      <c r="Z34" s="40">
        <f t="shared" si="51"/>
        <v>0</v>
      </c>
      <c r="AA34" s="11">
        <v>36</v>
      </c>
      <c r="AB34" s="11">
        <v>36</v>
      </c>
      <c r="AC34" s="48">
        <f t="shared" si="72"/>
        <v>100</v>
      </c>
      <c r="AD34" s="11"/>
      <c r="AE34" s="48"/>
      <c r="AF34" s="13" t="e">
        <f t="shared" si="15"/>
        <v>#DIV/0!</v>
      </c>
      <c r="AG34" s="48"/>
      <c r="AH34" s="48"/>
      <c r="AI34" s="13" t="e">
        <f>AH34/AG34*100</f>
        <v>#DIV/0!</v>
      </c>
      <c r="AJ34" s="48">
        <v>31</v>
      </c>
      <c r="AK34" s="48">
        <v>5</v>
      </c>
      <c r="AL34" s="48">
        <f t="shared" si="78"/>
        <v>16.129032258064516</v>
      </c>
      <c r="AM34" s="11">
        <v>139</v>
      </c>
      <c r="AN34" s="11">
        <v>200</v>
      </c>
      <c r="AO34" s="48">
        <f t="shared" si="73"/>
        <v>143.88489208633092</v>
      </c>
      <c r="AP34" s="48">
        <v>70</v>
      </c>
      <c r="AQ34" s="48">
        <v>95</v>
      </c>
      <c r="AR34" s="53">
        <f t="shared" si="8"/>
        <v>135.71428571428572</v>
      </c>
      <c r="AS34" s="54">
        <v>95</v>
      </c>
      <c r="AT34" s="54">
        <v>48</v>
      </c>
      <c r="AU34" s="53">
        <f t="shared" si="18"/>
        <v>50.526315789473685</v>
      </c>
      <c r="AV34" s="53">
        <v>58</v>
      </c>
      <c r="AW34" s="53">
        <v>118</v>
      </c>
      <c r="AX34" s="53">
        <f t="shared" si="19"/>
        <v>203.44827586206895</v>
      </c>
      <c r="AY34" s="53">
        <v>48</v>
      </c>
      <c r="AZ34" s="53">
        <v>55</v>
      </c>
      <c r="BA34" s="57">
        <f t="shared" si="74"/>
        <v>114.58333333333333</v>
      </c>
      <c r="BB34" s="57"/>
      <c r="BC34" s="57"/>
      <c r="BD34" s="57"/>
      <c r="BE34" s="57"/>
      <c r="BF34" s="57"/>
      <c r="BG34" s="53" t="e">
        <f t="shared" si="75"/>
        <v>#DIV/0!</v>
      </c>
      <c r="BH34" s="54">
        <f t="shared" si="76"/>
        <v>604</v>
      </c>
      <c r="BI34" s="67">
        <f t="shared" si="77"/>
        <v>718</v>
      </c>
      <c r="BJ34" s="36">
        <f t="shared" si="10"/>
        <v>118.87417218543047</v>
      </c>
      <c r="BK34" s="68">
        <f t="shared" si="24"/>
        <v>1174</v>
      </c>
      <c r="BL34" s="69">
        <f t="shared" si="11"/>
        <v>1138</v>
      </c>
      <c r="BM34" s="70">
        <f t="shared" si="12"/>
        <v>96.933560477001706</v>
      </c>
    </row>
    <row r="35" spans="1:65" ht="18.75" x14ac:dyDescent="0.3">
      <c r="A35" s="166"/>
      <c r="B35" s="4" t="s">
        <v>61</v>
      </c>
      <c r="C35" s="5">
        <f>C36+C37+C38+C39</f>
        <v>840</v>
      </c>
      <c r="D35" s="8">
        <f>D36+D37+D38+D39</f>
        <v>260</v>
      </c>
      <c r="E35" s="9">
        <f t="shared" si="13"/>
        <v>30.952380952380953</v>
      </c>
      <c r="F35" s="8">
        <f>F36+F37+F38+F39</f>
        <v>899</v>
      </c>
      <c r="G35" s="8">
        <f>G36+G37+G38+G39</f>
        <v>1185</v>
      </c>
      <c r="H35" s="9"/>
      <c r="I35" s="34">
        <f>I36+I37+I38+I39</f>
        <v>820</v>
      </c>
      <c r="J35" s="34">
        <f>J36+J37+J38+J39</f>
        <v>240</v>
      </c>
      <c r="K35" s="33">
        <f t="shared" si="25"/>
        <v>29.268292682926827</v>
      </c>
      <c r="L35" s="27">
        <f t="shared" si="0"/>
        <v>2559</v>
      </c>
      <c r="M35" s="8">
        <f t="shared" si="1"/>
        <v>1685</v>
      </c>
      <c r="N35" s="28">
        <f t="shared" si="2"/>
        <v>65.846033606877683</v>
      </c>
      <c r="O35" s="5">
        <f>O36+O37+O38+O39</f>
        <v>1190</v>
      </c>
      <c r="P35" s="9">
        <f>P36+P37+P38+P39</f>
        <v>1090</v>
      </c>
      <c r="Q35" s="9">
        <f t="shared" si="3"/>
        <v>91.596638655462186</v>
      </c>
      <c r="R35" s="34">
        <f>R36+R37+R38+R39</f>
        <v>350</v>
      </c>
      <c r="S35" s="34">
        <f>S36+S37+S38+S39</f>
        <v>1190</v>
      </c>
      <c r="T35" s="39">
        <f t="shared" si="70"/>
        <v>340</v>
      </c>
      <c r="U35" s="34">
        <f>U36+U37+U38+U39</f>
        <v>404</v>
      </c>
      <c r="V35" s="34">
        <f>V36+V37+V38+V39</f>
        <v>404</v>
      </c>
      <c r="W35" s="39">
        <f t="shared" si="71"/>
        <v>100</v>
      </c>
      <c r="X35" s="34">
        <f>X36+X37+X38+X39</f>
        <v>455</v>
      </c>
      <c r="Y35" s="34">
        <f>Y36+Y37+Y38+Y39</f>
        <v>570</v>
      </c>
      <c r="Z35" s="39">
        <f t="shared" si="51"/>
        <v>125.27472527472527</v>
      </c>
      <c r="AA35" s="8">
        <f>AA36+AA37+AA38+AA39</f>
        <v>940</v>
      </c>
      <c r="AB35" s="8">
        <f>AB36+AB37+AB38+AB39</f>
        <v>900</v>
      </c>
      <c r="AC35" s="9">
        <f t="shared" si="72"/>
        <v>95.744680851063833</v>
      </c>
      <c r="AD35" s="5">
        <f>AD36+AD37+AD38+AD39</f>
        <v>980</v>
      </c>
      <c r="AE35" s="49">
        <f>AE36+AE37+AE38+AE39</f>
        <v>400</v>
      </c>
      <c r="AF35" s="9">
        <f t="shared" si="15"/>
        <v>40.816326530612244</v>
      </c>
      <c r="AG35" s="49">
        <f>AG36+AG37+AG38+AG39</f>
        <v>720</v>
      </c>
      <c r="AH35" s="49">
        <f>AH36+AH37+AH38+AH39</f>
        <v>240</v>
      </c>
      <c r="AI35" s="49"/>
      <c r="AJ35" s="49">
        <f>AJ36+AJ37+AJ38+AJ39</f>
        <v>1867</v>
      </c>
      <c r="AK35" s="49">
        <f>AK36+AK37+AK38+AK39</f>
        <v>1555</v>
      </c>
      <c r="AL35" s="49">
        <f t="shared" si="78"/>
        <v>83.288698446705951</v>
      </c>
      <c r="AM35" s="5">
        <f>AM36+AM37+AM38+AM39</f>
        <v>303</v>
      </c>
      <c r="AN35" s="5">
        <f>AN36+AN37+AN38+AN39</f>
        <v>738</v>
      </c>
      <c r="AO35" s="49">
        <f t="shared" si="73"/>
        <v>243.56435643564356</v>
      </c>
      <c r="AP35" s="5">
        <f>AP36+AP37+AP38+AP39</f>
        <v>795</v>
      </c>
      <c r="AQ35" s="5">
        <f>AQ36+AQ37+AQ38+AQ39</f>
        <v>468</v>
      </c>
      <c r="AR35" s="47">
        <f t="shared" si="8"/>
        <v>58.867924528301884</v>
      </c>
      <c r="AS35" s="5">
        <f>AS36+AS37+AS38+AS39</f>
        <v>593</v>
      </c>
      <c r="AT35" s="5">
        <f>AT36+AT37+AT38+AT39</f>
        <v>1078</v>
      </c>
      <c r="AU35" s="47">
        <f t="shared" si="18"/>
        <v>181.78752107925803</v>
      </c>
      <c r="AV35" s="5">
        <f>AV36+AV37+AV38+AV39</f>
        <v>710</v>
      </c>
      <c r="AW35" s="5">
        <f>AW36+AW37+AW38+AW39</f>
        <v>1302</v>
      </c>
      <c r="AX35" s="47">
        <f t="shared" si="19"/>
        <v>183.38028169014083</v>
      </c>
      <c r="AY35" s="47">
        <f>AY36+AY37+AY38+AY39</f>
        <v>1000</v>
      </c>
      <c r="AZ35" s="47">
        <f>AZ36+AZ37+AZ38+AZ39</f>
        <v>300</v>
      </c>
      <c r="BA35" s="47">
        <f>AZ35/AY35*100</f>
        <v>30</v>
      </c>
      <c r="BB35" s="56">
        <f>BB36+BB37+BB38+BB39</f>
        <v>130</v>
      </c>
      <c r="BC35" s="56">
        <f>BC36+BC37+BC38+BC39</f>
        <v>260</v>
      </c>
      <c r="BD35" s="47">
        <f>BC35/BB35*100</f>
        <v>200</v>
      </c>
      <c r="BE35" s="56">
        <f>BE36+BE37+BE38+BE39</f>
        <v>150</v>
      </c>
      <c r="BF35" s="56">
        <f>BF36+BF37+BF38+BF39</f>
        <v>0</v>
      </c>
      <c r="BG35" s="47">
        <f>BF35/BE35*100</f>
        <v>0</v>
      </c>
      <c r="BH35" s="49">
        <f>O35+R35+U35+AA35+AD35+AG35+AJ35+X35+AM35+AS35+AP35+AV35+AY35+BB35+BE35</f>
        <v>10587</v>
      </c>
      <c r="BI35" s="49">
        <f>P35+S35+V35+AB35+AE35+AH35+AK35+AN35+AQ35+Y35+AT35+AW35+AZ35+BC35+BF35</f>
        <v>10495</v>
      </c>
      <c r="BJ35" s="35">
        <f t="shared" si="10"/>
        <v>99.131009728912829</v>
      </c>
      <c r="BK35" s="27">
        <f t="shared" si="24"/>
        <v>13146</v>
      </c>
      <c r="BL35" s="8">
        <f t="shared" si="11"/>
        <v>12180</v>
      </c>
      <c r="BM35" s="28">
        <f t="shared" si="12"/>
        <v>92.651757188498408</v>
      </c>
    </row>
    <row r="36" spans="1:65" ht="18.75" x14ac:dyDescent="0.3">
      <c r="A36" s="166"/>
      <c r="B36" s="10" t="s">
        <v>52</v>
      </c>
      <c r="C36" s="16">
        <v>20</v>
      </c>
      <c r="D36" s="12"/>
      <c r="E36" s="13">
        <f t="shared" si="13"/>
        <v>0</v>
      </c>
      <c r="F36" s="12">
        <v>27</v>
      </c>
      <c r="G36" s="12">
        <v>20</v>
      </c>
      <c r="H36" s="13"/>
      <c r="I36" s="14"/>
      <c r="J36" s="14"/>
      <c r="K36" s="32" t="e">
        <f t="shared" si="25"/>
        <v>#DIV/0!</v>
      </c>
      <c r="L36" s="191">
        <f>C36+F36+I36</f>
        <v>47</v>
      </c>
      <c r="M36" s="12">
        <f t="shared" si="1"/>
        <v>20</v>
      </c>
      <c r="N36" s="31">
        <f t="shared" si="2"/>
        <v>42.553191489361701</v>
      </c>
      <c r="O36" s="11"/>
      <c r="P36" s="12"/>
      <c r="Q36" s="13" t="e">
        <f t="shared" si="3"/>
        <v>#DIV/0!</v>
      </c>
      <c r="R36" s="14">
        <v>20</v>
      </c>
      <c r="S36" s="14">
        <v>40</v>
      </c>
      <c r="T36" s="42">
        <f t="shared" ref="T36:T40" si="79">S36/R36*100</f>
        <v>200</v>
      </c>
      <c r="U36" s="14">
        <v>90</v>
      </c>
      <c r="V36" s="14">
        <v>90</v>
      </c>
      <c r="W36" s="41">
        <f t="shared" ref="W36:W40" si="80">V36/U36*100</f>
        <v>100</v>
      </c>
      <c r="X36" s="14">
        <v>100</v>
      </c>
      <c r="Y36" s="14">
        <v>106</v>
      </c>
      <c r="Z36" s="46">
        <f t="shared" si="51"/>
        <v>106</v>
      </c>
      <c r="AA36" s="19">
        <v>20</v>
      </c>
      <c r="AB36" s="19">
        <v>20</v>
      </c>
      <c r="AC36" s="50">
        <f t="shared" ref="AC36:AC39" si="81">AB36/AA36*100</f>
        <v>100</v>
      </c>
      <c r="AD36" s="12"/>
      <c r="AE36" s="12"/>
      <c r="AF36" s="13" t="e">
        <f t="shared" si="15"/>
        <v>#DIV/0!</v>
      </c>
      <c r="AG36" s="12"/>
      <c r="AH36" s="12"/>
      <c r="AI36" s="13" t="e">
        <f>AH36/AG36*100</f>
        <v>#DIV/0!</v>
      </c>
      <c r="AJ36" s="50">
        <v>100</v>
      </c>
      <c r="AK36" s="50"/>
      <c r="AL36" s="50">
        <f t="shared" si="78"/>
        <v>0</v>
      </c>
      <c r="AM36" s="50">
        <v>11</v>
      </c>
      <c r="AN36" s="50"/>
      <c r="AO36" s="50">
        <f t="shared" si="73"/>
        <v>0</v>
      </c>
      <c r="AP36" s="50">
        <v>20</v>
      </c>
      <c r="AQ36" s="50">
        <v>20</v>
      </c>
      <c r="AR36" s="53">
        <f t="shared" si="8"/>
        <v>100</v>
      </c>
      <c r="AS36" s="54">
        <v>11</v>
      </c>
      <c r="AT36" s="54"/>
      <c r="AU36" s="53">
        <f t="shared" si="18"/>
        <v>0</v>
      </c>
      <c r="AV36" s="53"/>
      <c r="AW36" s="53">
        <v>60</v>
      </c>
      <c r="AX36" s="53" t="e">
        <f t="shared" si="19"/>
        <v>#DIV/0!</v>
      </c>
      <c r="AY36" s="53">
        <v>111</v>
      </c>
      <c r="AZ36" s="53"/>
      <c r="BA36" s="53">
        <f>AZ36/AY36*100</f>
        <v>0</v>
      </c>
      <c r="BB36" s="53"/>
      <c r="BC36" s="53"/>
      <c r="BD36" s="53" t="e">
        <f>BC36/BB36*100</f>
        <v>#DIV/0!</v>
      </c>
      <c r="BE36" s="53"/>
      <c r="BF36" s="53"/>
      <c r="BG36" s="53" t="e">
        <f>BF36/BE36*100</f>
        <v>#DIV/0!</v>
      </c>
      <c r="BH36" s="44">
        <f>O36+R36+U36+AA36+AD36+AG36+AJ36+X36+AM36+AS36+AP36+AV36+AY36+BB36+BE36</f>
        <v>483</v>
      </c>
      <c r="BI36" s="44">
        <f>P36+S36+V36+AB36+AE36+AH36+AK36+AN36+AQ36+Y36+AT36+AW36+AZ36+BC36+BF36</f>
        <v>336</v>
      </c>
      <c r="BJ36" s="36">
        <f t="shared" si="10"/>
        <v>69.565217391304344</v>
      </c>
      <c r="BK36" s="68">
        <f t="shared" si="24"/>
        <v>530</v>
      </c>
      <c r="BL36" s="69">
        <f t="shared" si="11"/>
        <v>356</v>
      </c>
      <c r="BM36" s="70">
        <f t="shared" si="12"/>
        <v>67.169811320754718</v>
      </c>
    </row>
    <row r="37" spans="1:65" ht="18.75" x14ac:dyDescent="0.3">
      <c r="A37" s="166"/>
      <c r="B37" s="10" t="s">
        <v>53</v>
      </c>
      <c r="C37" s="11">
        <v>160</v>
      </c>
      <c r="D37" s="12">
        <v>70</v>
      </c>
      <c r="E37" s="13">
        <f t="shared" si="13"/>
        <v>43.75</v>
      </c>
      <c r="F37" s="12">
        <v>156</v>
      </c>
      <c r="G37" s="12">
        <v>149</v>
      </c>
      <c r="H37" s="13"/>
      <c r="I37" s="14">
        <v>200</v>
      </c>
      <c r="J37" s="14"/>
      <c r="K37" s="32">
        <f t="shared" si="25"/>
        <v>0</v>
      </c>
      <c r="L37" s="30">
        <f>C37+F37+I37</f>
        <v>516</v>
      </c>
      <c r="M37" s="12">
        <f t="shared" si="1"/>
        <v>219</v>
      </c>
      <c r="N37" s="31">
        <f t="shared" si="2"/>
        <v>42.441860465116278</v>
      </c>
      <c r="O37" s="11">
        <v>198</v>
      </c>
      <c r="P37" s="12">
        <v>138</v>
      </c>
      <c r="Q37" s="13">
        <f t="shared" si="3"/>
        <v>69.696969696969703</v>
      </c>
      <c r="R37" s="14">
        <v>250</v>
      </c>
      <c r="S37" s="14">
        <v>570</v>
      </c>
      <c r="T37" s="42">
        <f t="shared" si="79"/>
        <v>227.99999999999997</v>
      </c>
      <c r="U37" s="14">
        <v>150</v>
      </c>
      <c r="V37" s="14">
        <v>150</v>
      </c>
      <c r="W37" s="41">
        <f t="shared" si="80"/>
        <v>100</v>
      </c>
      <c r="X37" s="14">
        <v>150</v>
      </c>
      <c r="Y37" s="14">
        <v>180</v>
      </c>
      <c r="Z37" s="46">
        <f t="shared" si="51"/>
        <v>120</v>
      </c>
      <c r="AA37" s="12">
        <v>196</v>
      </c>
      <c r="AB37" s="12">
        <v>196</v>
      </c>
      <c r="AC37" s="50">
        <f t="shared" si="81"/>
        <v>100</v>
      </c>
      <c r="AD37" s="12">
        <v>246</v>
      </c>
      <c r="AE37" s="12">
        <v>76</v>
      </c>
      <c r="AF37" s="13">
        <f t="shared" si="15"/>
        <v>30.894308943089431</v>
      </c>
      <c r="AG37" s="12">
        <v>224</v>
      </c>
      <c r="AH37" s="12">
        <v>49</v>
      </c>
      <c r="AI37" s="13">
        <f>AH37/AG37*100</f>
        <v>21.875</v>
      </c>
      <c r="AJ37" s="50">
        <v>304</v>
      </c>
      <c r="AK37" s="50">
        <v>363</v>
      </c>
      <c r="AL37" s="50">
        <f t="shared" ref="AL37:AL40" si="82">AK37/AJ37*100</f>
        <v>119.4078947368421</v>
      </c>
      <c r="AM37" s="12">
        <v>54</v>
      </c>
      <c r="AN37" s="11">
        <v>75</v>
      </c>
      <c r="AO37" s="50">
        <f t="shared" ref="AO37:AO41" si="83">AN37/AM37*100</f>
        <v>138.88888888888889</v>
      </c>
      <c r="AP37" s="50">
        <v>126</v>
      </c>
      <c r="AQ37" s="50">
        <v>76</v>
      </c>
      <c r="AR37" s="53">
        <f t="shared" si="8"/>
        <v>60.317460317460316</v>
      </c>
      <c r="AS37" s="54">
        <v>135</v>
      </c>
      <c r="AT37" s="54">
        <v>119</v>
      </c>
      <c r="AU37" s="53">
        <f t="shared" si="18"/>
        <v>88.148148148148152</v>
      </c>
      <c r="AV37" s="53">
        <v>30</v>
      </c>
      <c r="AW37" s="53">
        <v>192</v>
      </c>
      <c r="AX37" s="53">
        <f t="shared" si="19"/>
        <v>640</v>
      </c>
      <c r="AY37" s="53">
        <v>216</v>
      </c>
      <c r="AZ37" s="53">
        <v>102</v>
      </c>
      <c r="BA37" s="57">
        <f t="shared" ref="BA37:BA39" si="84">AZ37/AY37*100</f>
        <v>47.222222222222221</v>
      </c>
      <c r="BB37" s="57">
        <v>30</v>
      </c>
      <c r="BC37" s="57">
        <v>30</v>
      </c>
      <c r="BD37" s="53">
        <f t="shared" ref="BD37:BD39" si="85">BC37/BB37*100</f>
        <v>100</v>
      </c>
      <c r="BE37" s="57">
        <v>50</v>
      </c>
      <c r="BF37" s="57"/>
      <c r="BG37" s="53">
        <f t="shared" ref="BG37:BG39" si="86">BF37/BE37*100</f>
        <v>0</v>
      </c>
      <c r="BH37" s="44">
        <f t="shared" ref="BH37:BH39" si="87">O37+R37+U37+AA37+AD37+AG37+AJ37+X37+AM37+AS37+AP37+AV37+AY37+BB37+BE37</f>
        <v>2359</v>
      </c>
      <c r="BI37" s="44">
        <f t="shared" ref="BI37:BI39" si="88">P37+S37+V37+AB37+AE37+AH37+AK37+AN37+AQ37+Y37+AT37+AW37+AZ37+BC37+BF37</f>
        <v>2316</v>
      </c>
      <c r="BJ37" s="36">
        <f t="shared" si="10"/>
        <v>98.177193726155153</v>
      </c>
      <c r="BK37" s="68">
        <f t="shared" si="24"/>
        <v>2875</v>
      </c>
      <c r="BL37" s="69">
        <f t="shared" si="11"/>
        <v>2535</v>
      </c>
      <c r="BM37" s="70">
        <f t="shared" si="12"/>
        <v>88.173913043478251</v>
      </c>
    </row>
    <row r="38" spans="1:65" ht="18.75" x14ac:dyDescent="0.3">
      <c r="A38" s="166"/>
      <c r="B38" s="10" t="s">
        <v>54</v>
      </c>
      <c r="C38" s="11">
        <v>420</v>
      </c>
      <c r="D38" s="12">
        <v>150</v>
      </c>
      <c r="E38" s="13">
        <f t="shared" si="13"/>
        <v>35.714285714285715</v>
      </c>
      <c r="F38" s="12">
        <v>429</v>
      </c>
      <c r="G38" s="12">
        <v>579</v>
      </c>
      <c r="H38" s="13"/>
      <c r="I38" s="14">
        <v>400</v>
      </c>
      <c r="J38" s="14">
        <v>126</v>
      </c>
      <c r="K38" s="32">
        <f t="shared" si="25"/>
        <v>31.5</v>
      </c>
      <c r="L38" s="30">
        <f>C38+F38+I38</f>
        <v>1249</v>
      </c>
      <c r="M38" s="12">
        <f t="shared" si="1"/>
        <v>855</v>
      </c>
      <c r="N38" s="31">
        <f t="shared" si="2"/>
        <v>68.454763811048835</v>
      </c>
      <c r="O38" s="11">
        <v>536</v>
      </c>
      <c r="P38" s="12">
        <v>496</v>
      </c>
      <c r="Q38" s="13">
        <f t="shared" si="3"/>
        <v>92.537313432835816</v>
      </c>
      <c r="R38" s="14">
        <v>50</v>
      </c>
      <c r="S38" s="14">
        <v>550</v>
      </c>
      <c r="T38" s="42">
        <f t="shared" si="79"/>
        <v>1100</v>
      </c>
      <c r="U38" s="14">
        <v>124</v>
      </c>
      <c r="V38" s="14">
        <v>124</v>
      </c>
      <c r="W38" s="41">
        <f t="shared" si="80"/>
        <v>100</v>
      </c>
      <c r="X38" s="14">
        <v>205</v>
      </c>
      <c r="Y38" s="14">
        <v>194</v>
      </c>
      <c r="Z38" s="46">
        <f t="shared" si="51"/>
        <v>94.634146341463406</v>
      </c>
      <c r="AA38" s="12">
        <v>413</v>
      </c>
      <c r="AB38" s="12">
        <v>395</v>
      </c>
      <c r="AC38" s="50">
        <f t="shared" si="81"/>
        <v>95.641646489104119</v>
      </c>
      <c r="AD38" s="12">
        <v>450</v>
      </c>
      <c r="AE38" s="12">
        <v>160</v>
      </c>
      <c r="AF38" s="13">
        <f t="shared" si="15"/>
        <v>35.555555555555557</v>
      </c>
      <c r="AG38" s="12">
        <v>316</v>
      </c>
      <c r="AH38" s="12">
        <v>101</v>
      </c>
      <c r="AI38" s="13">
        <f>AH38/AG38*100</f>
        <v>31.962025316455694</v>
      </c>
      <c r="AJ38" s="12">
        <v>1023</v>
      </c>
      <c r="AK38" s="12">
        <v>810</v>
      </c>
      <c r="AL38" s="50">
        <f t="shared" si="82"/>
        <v>79.178885630498527</v>
      </c>
      <c r="AM38" s="12">
        <v>94</v>
      </c>
      <c r="AN38" s="11">
        <v>319</v>
      </c>
      <c r="AO38" s="50">
        <f t="shared" si="83"/>
        <v>339.36170212765961</v>
      </c>
      <c r="AP38" s="50">
        <v>324</v>
      </c>
      <c r="AQ38" s="50">
        <v>173</v>
      </c>
      <c r="AR38" s="53">
        <f t="shared" si="8"/>
        <v>53.395061728395063</v>
      </c>
      <c r="AS38" s="54">
        <v>253</v>
      </c>
      <c r="AT38" s="54">
        <v>520</v>
      </c>
      <c r="AU38" s="53">
        <f t="shared" si="18"/>
        <v>205.53359683794469</v>
      </c>
      <c r="AV38" s="53">
        <v>235</v>
      </c>
      <c r="AW38" s="53">
        <v>572</v>
      </c>
      <c r="AX38" s="53">
        <f t="shared" si="19"/>
        <v>243.40425531914894</v>
      </c>
      <c r="AY38" s="53">
        <v>395</v>
      </c>
      <c r="AZ38" s="53">
        <v>158</v>
      </c>
      <c r="BA38" s="57">
        <f t="shared" si="84"/>
        <v>40</v>
      </c>
      <c r="BB38" s="57">
        <v>50</v>
      </c>
      <c r="BC38" s="57">
        <v>130</v>
      </c>
      <c r="BD38" s="53">
        <f t="shared" si="85"/>
        <v>260</v>
      </c>
      <c r="BE38" s="57">
        <v>80</v>
      </c>
      <c r="BF38" s="57"/>
      <c r="BG38" s="53">
        <f t="shared" si="86"/>
        <v>0</v>
      </c>
      <c r="BH38" s="44">
        <f t="shared" si="87"/>
        <v>4548</v>
      </c>
      <c r="BI38" s="44">
        <f t="shared" si="88"/>
        <v>4702</v>
      </c>
      <c r="BJ38" s="36">
        <f t="shared" si="10"/>
        <v>103.38610378188216</v>
      </c>
      <c r="BK38" s="68">
        <f t="shared" si="24"/>
        <v>5797</v>
      </c>
      <c r="BL38" s="69">
        <f t="shared" si="11"/>
        <v>5557</v>
      </c>
      <c r="BM38" s="70">
        <f t="shared" si="12"/>
        <v>95.859927548732102</v>
      </c>
    </row>
    <row r="39" spans="1:65" ht="18.75" x14ac:dyDescent="0.3">
      <c r="A39" s="166"/>
      <c r="B39" s="10" t="s">
        <v>55</v>
      </c>
      <c r="C39" s="11">
        <v>240</v>
      </c>
      <c r="D39" s="12">
        <v>40</v>
      </c>
      <c r="E39" s="13">
        <f t="shared" si="13"/>
        <v>16.666666666666664</v>
      </c>
      <c r="F39" s="12">
        <v>287</v>
      </c>
      <c r="G39" s="12">
        <v>437</v>
      </c>
      <c r="H39" s="13"/>
      <c r="I39" s="14">
        <v>220</v>
      </c>
      <c r="J39" s="14">
        <v>114</v>
      </c>
      <c r="K39" s="32">
        <f t="shared" si="25"/>
        <v>51.81818181818182</v>
      </c>
      <c r="L39" s="30">
        <f t="shared" si="0"/>
        <v>747</v>
      </c>
      <c r="M39" s="12">
        <f t="shared" si="1"/>
        <v>591</v>
      </c>
      <c r="N39" s="31">
        <f t="shared" si="2"/>
        <v>79.116465863453811</v>
      </c>
      <c r="O39" s="11">
        <v>456</v>
      </c>
      <c r="P39" s="12">
        <v>456</v>
      </c>
      <c r="Q39" s="13">
        <f t="shared" si="3"/>
        <v>100</v>
      </c>
      <c r="R39" s="14">
        <v>30</v>
      </c>
      <c r="S39" s="14">
        <v>30</v>
      </c>
      <c r="T39" s="42">
        <f t="shared" si="79"/>
        <v>100</v>
      </c>
      <c r="U39" s="14">
        <v>40</v>
      </c>
      <c r="V39" s="14">
        <v>40</v>
      </c>
      <c r="W39" s="41">
        <f t="shared" si="80"/>
        <v>100</v>
      </c>
      <c r="X39" s="14"/>
      <c r="Y39" s="14">
        <v>90</v>
      </c>
      <c r="Z39" s="40" t="e">
        <f t="shared" si="51"/>
        <v>#DIV/0!</v>
      </c>
      <c r="AA39" s="12">
        <v>311</v>
      </c>
      <c r="AB39" s="12">
        <v>289</v>
      </c>
      <c r="AC39" s="50">
        <f t="shared" si="81"/>
        <v>92.926045016077168</v>
      </c>
      <c r="AD39" s="12">
        <v>284</v>
      </c>
      <c r="AE39" s="12">
        <v>164</v>
      </c>
      <c r="AF39" s="13">
        <f t="shared" si="15"/>
        <v>57.74647887323944</v>
      </c>
      <c r="AG39" s="12">
        <v>180</v>
      </c>
      <c r="AH39" s="12">
        <v>90</v>
      </c>
      <c r="AI39" s="13">
        <f>AH39/AG39*100</f>
        <v>50</v>
      </c>
      <c r="AJ39" s="12">
        <v>440</v>
      </c>
      <c r="AK39" s="12">
        <v>382</v>
      </c>
      <c r="AL39" s="50">
        <f t="shared" si="82"/>
        <v>86.818181818181813</v>
      </c>
      <c r="AM39" s="12">
        <v>144</v>
      </c>
      <c r="AN39" s="11">
        <v>344</v>
      </c>
      <c r="AO39" s="50">
        <f t="shared" si="83"/>
        <v>238.88888888888889</v>
      </c>
      <c r="AP39" s="50">
        <v>325</v>
      </c>
      <c r="AQ39" s="50">
        <v>199</v>
      </c>
      <c r="AR39" s="53">
        <f t="shared" si="8"/>
        <v>61.230769230769234</v>
      </c>
      <c r="AS39" s="54">
        <v>194</v>
      </c>
      <c r="AT39" s="54">
        <v>439</v>
      </c>
      <c r="AU39" s="53">
        <f t="shared" si="18"/>
        <v>226.28865979381442</v>
      </c>
      <c r="AV39" s="53">
        <v>445</v>
      </c>
      <c r="AW39" s="53">
        <v>478</v>
      </c>
      <c r="AX39" s="53">
        <f t="shared" si="19"/>
        <v>107.41573033707866</v>
      </c>
      <c r="AY39" s="53">
        <v>278</v>
      </c>
      <c r="AZ39" s="53">
        <v>40</v>
      </c>
      <c r="BA39" s="57">
        <f t="shared" si="84"/>
        <v>14.388489208633093</v>
      </c>
      <c r="BB39" s="57">
        <v>50</v>
      </c>
      <c r="BC39" s="57">
        <v>100</v>
      </c>
      <c r="BD39" s="53">
        <f t="shared" si="85"/>
        <v>200</v>
      </c>
      <c r="BE39" s="57">
        <v>20</v>
      </c>
      <c r="BF39" s="57"/>
      <c r="BG39" s="53">
        <f t="shared" si="86"/>
        <v>0</v>
      </c>
      <c r="BH39" s="44">
        <f t="shared" si="87"/>
        <v>3197</v>
      </c>
      <c r="BI39" s="44">
        <f t="shared" si="88"/>
        <v>3141</v>
      </c>
      <c r="BJ39" s="36">
        <f t="shared" si="10"/>
        <v>98.248357835470756</v>
      </c>
      <c r="BK39" s="68">
        <f t="shared" si="24"/>
        <v>3944</v>
      </c>
      <c r="BL39" s="69">
        <f t="shared" si="11"/>
        <v>3732</v>
      </c>
      <c r="BM39" s="70">
        <f t="shared" si="12"/>
        <v>94.624746450304258</v>
      </c>
    </row>
    <row r="40" spans="1:65" ht="18.75" x14ac:dyDescent="0.3">
      <c r="A40" s="166"/>
      <c r="B40" s="17" t="s">
        <v>62</v>
      </c>
      <c r="C40" s="5">
        <f>C41+C42+C43+C44</f>
        <v>0</v>
      </c>
      <c r="D40" s="8">
        <f>D41+D42+D43+D44</f>
        <v>0</v>
      </c>
      <c r="E40" s="9" t="e">
        <f t="shared" si="13"/>
        <v>#DIV/0!</v>
      </c>
      <c r="F40" s="8">
        <f>F41+F42+F43+F44</f>
        <v>30</v>
      </c>
      <c r="G40" s="8">
        <f>G41+G42+G43+G44</f>
        <v>30</v>
      </c>
      <c r="H40" s="8"/>
      <c r="I40" s="34">
        <f>I41+I42+I43+I44</f>
        <v>57</v>
      </c>
      <c r="J40" s="34">
        <f>J41+J42+J43+J44</f>
        <v>57</v>
      </c>
      <c r="K40" s="33">
        <f t="shared" si="25"/>
        <v>100</v>
      </c>
      <c r="L40" s="27">
        <f t="shared" si="0"/>
        <v>87</v>
      </c>
      <c r="M40" s="8">
        <f t="shared" si="1"/>
        <v>87</v>
      </c>
      <c r="N40" s="28">
        <f t="shared" si="2"/>
        <v>100</v>
      </c>
      <c r="O40" s="5">
        <f>O41+O42+O43+O44</f>
        <v>0</v>
      </c>
      <c r="P40" s="8">
        <f>P41+P42+P43+P44</f>
        <v>0</v>
      </c>
      <c r="Q40" s="9" t="e">
        <f t="shared" si="3"/>
        <v>#DIV/0!</v>
      </c>
      <c r="R40" s="34">
        <f>R41+R42+R43+R44</f>
        <v>0</v>
      </c>
      <c r="S40" s="34">
        <f>S41+S42+S43+S44</f>
        <v>0</v>
      </c>
      <c r="T40" s="34" t="e">
        <f t="shared" si="79"/>
        <v>#DIV/0!</v>
      </c>
      <c r="U40" s="34">
        <f>U41+U42+U43+U44</f>
        <v>13</v>
      </c>
      <c r="V40" s="34">
        <f>V41+V42+V43+V44</f>
        <v>13</v>
      </c>
      <c r="W40" s="39">
        <f t="shared" si="80"/>
        <v>100</v>
      </c>
      <c r="X40" s="34">
        <f>X41+X42+X43+X44</f>
        <v>10</v>
      </c>
      <c r="Y40" s="34">
        <f>Y41+Y42+Y43+Y44</f>
        <v>0</v>
      </c>
      <c r="Z40" s="39">
        <f t="shared" si="51"/>
        <v>0</v>
      </c>
      <c r="AA40" s="47">
        <f>AA41+AA42+AA43+AA44</f>
        <v>30</v>
      </c>
      <c r="AB40" s="47">
        <f>AB41+AB42+AB43+AB44</f>
        <v>30</v>
      </c>
      <c r="AC40" s="47"/>
      <c r="AD40" s="5">
        <f>AD41+AD42+AD43+AD44</f>
        <v>0</v>
      </c>
      <c r="AE40" s="5">
        <f>AE41+AE42+AE43+AE44</f>
        <v>0</v>
      </c>
      <c r="AF40" s="9" t="e">
        <f t="shared" si="15"/>
        <v>#DIV/0!</v>
      </c>
      <c r="AG40" s="47">
        <f>AG41+AG42+AG43+AG44</f>
        <v>0</v>
      </c>
      <c r="AH40" s="47">
        <f>AH41+AH42+AH43+AH44</f>
        <v>0</v>
      </c>
      <c r="AI40" s="47"/>
      <c r="AJ40" s="47">
        <f>AJ41+AJ42+AJ43+AJ44</f>
        <v>0</v>
      </c>
      <c r="AK40" s="47">
        <f>AK41+AK42+AK43+AK44</f>
        <v>0</v>
      </c>
      <c r="AL40" s="47" t="e">
        <f t="shared" si="82"/>
        <v>#DIV/0!</v>
      </c>
      <c r="AM40" s="47">
        <f>AM41+AM42+AM43+AM44</f>
        <v>25</v>
      </c>
      <c r="AN40" s="47">
        <f>AN41+AN42+AN43+AN44</f>
        <v>25</v>
      </c>
      <c r="AO40" s="47">
        <f t="shared" si="83"/>
        <v>100</v>
      </c>
      <c r="AP40" s="5">
        <f>AP41+AP42+AP43+AP44</f>
        <v>0</v>
      </c>
      <c r="AQ40" s="5">
        <f>AQ41+AQ42+AQ43+AQ44</f>
        <v>0</v>
      </c>
      <c r="AR40" s="56" t="e">
        <f t="shared" si="8"/>
        <v>#DIV/0!</v>
      </c>
      <c r="AS40" s="49">
        <f>AS41+AS42+AS43+AS44</f>
        <v>50</v>
      </c>
      <c r="AT40" s="49">
        <f>AT41+AT42+AT43+AT44</f>
        <v>50</v>
      </c>
      <c r="AU40" s="5">
        <f t="shared" si="18"/>
        <v>100</v>
      </c>
      <c r="AV40" s="5">
        <f>AV41+AV42+AV43+AV44</f>
        <v>65</v>
      </c>
      <c r="AW40" s="5">
        <f>AW41+AW42+AW43+AW44</f>
        <v>65</v>
      </c>
      <c r="AX40" s="47">
        <f t="shared" si="19"/>
        <v>100</v>
      </c>
      <c r="AY40" s="47">
        <f>AY41+AY42+AY43+AY44</f>
        <v>47</v>
      </c>
      <c r="AZ40" s="47">
        <f>AZ41+AZ42+AZ43+AZ44</f>
        <v>47</v>
      </c>
      <c r="BA40" s="47">
        <f>AZ40/AY40*100</f>
        <v>100</v>
      </c>
      <c r="BB40" s="47">
        <f>BB41+BB42+BB43+BB44</f>
        <v>66</v>
      </c>
      <c r="BC40" s="47">
        <f>BC41+BC42+BC43+BC44</f>
        <v>66</v>
      </c>
      <c r="BD40" s="47">
        <f>BC40/BB40*100</f>
        <v>100</v>
      </c>
      <c r="BE40" s="47"/>
      <c r="BF40" s="47"/>
      <c r="BG40" s="47"/>
      <c r="BH40" s="49">
        <f>O40+R40+U40+AA40+AD40+AG40+AJ40+X40+AM40+AS40+AP40+AV40+AY40+BB40</f>
        <v>306</v>
      </c>
      <c r="BI40" s="49">
        <f>P40+S40+V40+AB40+AE40+AH40+AK40+AN40+AQ40+Y40+AT40+AW40+AZ40+BC40</f>
        <v>296</v>
      </c>
      <c r="BJ40" s="35">
        <f t="shared" si="10"/>
        <v>96.732026143790847</v>
      </c>
      <c r="BK40" s="27">
        <f t="shared" si="24"/>
        <v>393</v>
      </c>
      <c r="BL40" s="8">
        <f t="shared" si="11"/>
        <v>383</v>
      </c>
      <c r="BM40" s="28">
        <f t="shared" si="12"/>
        <v>97.455470737913487</v>
      </c>
    </row>
    <row r="41" spans="1:65" ht="18.75" x14ac:dyDescent="0.3">
      <c r="A41" s="166"/>
      <c r="B41" s="10" t="s">
        <v>52</v>
      </c>
      <c r="C41" s="11"/>
      <c r="D41" s="12"/>
      <c r="E41" s="13" t="e">
        <f t="shared" si="13"/>
        <v>#DIV/0!</v>
      </c>
      <c r="F41" s="14"/>
      <c r="G41" s="14"/>
      <c r="H41" s="14"/>
      <c r="I41" s="14">
        <v>10</v>
      </c>
      <c r="J41" s="14">
        <v>10</v>
      </c>
      <c r="K41" s="32">
        <f t="shared" si="25"/>
        <v>100</v>
      </c>
      <c r="L41" s="30">
        <f>C41+F41+I41</f>
        <v>10</v>
      </c>
      <c r="M41" s="12">
        <f t="shared" si="1"/>
        <v>10</v>
      </c>
      <c r="N41" s="31">
        <f t="shared" si="2"/>
        <v>100</v>
      </c>
      <c r="O41" s="19"/>
      <c r="P41" s="14"/>
      <c r="Q41" s="15" t="e">
        <f t="shared" si="3"/>
        <v>#DIV/0!</v>
      </c>
      <c r="R41" s="14"/>
      <c r="S41" s="14"/>
      <c r="T41" s="14"/>
      <c r="U41" s="14"/>
      <c r="V41" s="14"/>
      <c r="W41" s="41" t="e">
        <f t="shared" ref="W41:W45" si="89">V41/U41*100</f>
        <v>#DIV/0!</v>
      </c>
      <c r="X41" s="14"/>
      <c r="Y41" s="14"/>
      <c r="Z41" s="46" t="e">
        <f t="shared" si="51"/>
        <v>#DIV/0!</v>
      </c>
      <c r="AA41" s="19"/>
      <c r="AB41" s="19"/>
      <c r="AC41" s="19"/>
      <c r="AD41" s="30"/>
      <c r="AE41" s="30"/>
      <c r="AF41" s="45" t="e">
        <f t="shared" si="15"/>
        <v>#DIV/0!</v>
      </c>
      <c r="AG41" s="19"/>
      <c r="AH41" s="19"/>
      <c r="AI41" s="13" t="e">
        <f>AH41/AG41*100</f>
        <v>#DIV/0!</v>
      </c>
      <c r="AJ41" s="19"/>
      <c r="AK41" s="19"/>
      <c r="AL41" s="19"/>
      <c r="AM41" s="19"/>
      <c r="AN41" s="19"/>
      <c r="AO41" s="19" t="e">
        <f t="shared" si="83"/>
        <v>#DIV/0!</v>
      </c>
      <c r="AP41" s="19"/>
      <c r="AQ41" s="19"/>
      <c r="AR41" s="57" t="e">
        <f t="shared" si="8"/>
        <v>#DIV/0!</v>
      </c>
      <c r="AS41" s="58"/>
      <c r="AT41" s="58"/>
      <c r="AU41" s="53" t="e">
        <f t="shared" si="18"/>
        <v>#DIV/0!</v>
      </c>
      <c r="AV41" s="53"/>
      <c r="AW41" s="53"/>
      <c r="AX41" s="53" t="e">
        <f t="shared" si="19"/>
        <v>#DIV/0!</v>
      </c>
      <c r="AY41" s="53"/>
      <c r="AZ41" s="53"/>
      <c r="BA41" s="53"/>
      <c r="BB41" s="53"/>
      <c r="BC41" s="53"/>
      <c r="BD41" s="53" t="e">
        <f>BC41/BB41*100</f>
        <v>#DIV/0!</v>
      </c>
      <c r="BE41" s="53"/>
      <c r="BF41" s="53"/>
      <c r="BG41" s="53"/>
      <c r="BH41" s="44">
        <f>O41+R41+U41+AA41+AD41+AG41+AJ41+X41+AM41+AS41+AP41+AV41+AY41+BB41</f>
        <v>0</v>
      </c>
      <c r="BI41" s="44">
        <f>P41+S41+V41+AB41+AE41+AH41+AK41+AN41+AQ41+Y41+AT41+AW41+AZ41+BC41</f>
        <v>0</v>
      </c>
      <c r="BJ41" s="36" t="e">
        <f t="shared" si="10"/>
        <v>#DIV/0!</v>
      </c>
      <c r="BK41" s="68">
        <f t="shared" si="24"/>
        <v>10</v>
      </c>
      <c r="BL41" s="69">
        <f t="shared" si="11"/>
        <v>10</v>
      </c>
      <c r="BM41" s="70">
        <f t="shared" si="12"/>
        <v>100</v>
      </c>
    </row>
    <row r="42" spans="1:65" ht="18.75" x14ac:dyDescent="0.3">
      <c r="A42" s="166"/>
      <c r="B42" s="10" t="s">
        <v>53</v>
      </c>
      <c r="C42" s="11"/>
      <c r="D42" s="12"/>
      <c r="E42" s="13" t="e">
        <f t="shared" si="13"/>
        <v>#DIV/0!</v>
      </c>
      <c r="F42" s="14"/>
      <c r="G42" s="14"/>
      <c r="H42" s="14"/>
      <c r="I42" s="14">
        <v>20</v>
      </c>
      <c r="J42" s="14">
        <v>20</v>
      </c>
      <c r="K42" s="32">
        <f t="shared" si="25"/>
        <v>100</v>
      </c>
      <c r="L42" s="30">
        <f t="shared" si="0"/>
        <v>20</v>
      </c>
      <c r="M42" s="12">
        <f t="shared" si="1"/>
        <v>20</v>
      </c>
      <c r="N42" s="31">
        <f t="shared" si="2"/>
        <v>100</v>
      </c>
      <c r="O42" s="11"/>
      <c r="P42" s="12"/>
      <c r="Q42" s="13" t="e">
        <f t="shared" si="3"/>
        <v>#DIV/0!</v>
      </c>
      <c r="R42" s="14"/>
      <c r="S42" s="14"/>
      <c r="T42" s="14"/>
      <c r="U42" s="14"/>
      <c r="V42" s="14"/>
      <c r="W42" s="41" t="e">
        <f t="shared" si="89"/>
        <v>#DIV/0!</v>
      </c>
      <c r="X42" s="14"/>
      <c r="Y42" s="14"/>
      <c r="Z42" s="46" t="e">
        <f t="shared" si="51"/>
        <v>#DIV/0!</v>
      </c>
      <c r="AA42" s="19"/>
      <c r="AB42" s="19"/>
      <c r="AC42" s="19"/>
      <c r="AD42" s="30"/>
      <c r="AE42" s="30"/>
      <c r="AF42" s="45" t="e">
        <f t="shared" si="15"/>
        <v>#DIV/0!</v>
      </c>
      <c r="AG42" s="19"/>
      <c r="AH42" s="19"/>
      <c r="AI42" s="13" t="e">
        <f>AH42/AG42*100</f>
        <v>#DIV/0!</v>
      </c>
      <c r="AJ42" s="19"/>
      <c r="AK42" s="19"/>
      <c r="AL42" s="19" t="e">
        <f>AK42/AJ42*100</f>
        <v>#DIV/0!</v>
      </c>
      <c r="AM42" s="19"/>
      <c r="AN42" s="19"/>
      <c r="AO42" s="19" t="e">
        <f t="shared" ref="AO42:AO44" si="90">AN42/AM42*100</f>
        <v>#DIV/0!</v>
      </c>
      <c r="AP42" s="19"/>
      <c r="AQ42" s="19"/>
      <c r="AR42" s="57" t="e">
        <f t="shared" si="8"/>
        <v>#DIV/0!</v>
      </c>
      <c r="AS42" s="58"/>
      <c r="AT42" s="58"/>
      <c r="AU42" s="53" t="e">
        <f t="shared" si="18"/>
        <v>#DIV/0!</v>
      </c>
      <c r="AV42" s="53"/>
      <c r="AW42" s="53"/>
      <c r="AX42" s="53" t="e">
        <f t="shared" si="19"/>
        <v>#DIV/0!</v>
      </c>
      <c r="AY42" s="53">
        <v>4</v>
      </c>
      <c r="AZ42" s="53">
        <v>4</v>
      </c>
      <c r="BA42" s="53">
        <f>AZ42/AY42*100</f>
        <v>100</v>
      </c>
      <c r="BB42" s="53">
        <v>14</v>
      </c>
      <c r="BC42" s="53">
        <v>14</v>
      </c>
      <c r="BD42" s="53">
        <f t="shared" ref="BD42:BD44" si="91">BC42/BB42*100</f>
        <v>100</v>
      </c>
      <c r="BE42" s="53"/>
      <c r="BF42" s="53"/>
      <c r="BG42" s="53"/>
      <c r="BH42" s="44">
        <f t="shared" ref="BH42:BH44" si="92">O42+R42+U42+AA42+AD42+AG42+AJ42+X42+AM42+AS42+AP42+AV42+AY42+BB42</f>
        <v>18</v>
      </c>
      <c r="BI42" s="44">
        <f t="shared" ref="BI42:BI44" si="93">P42+S42+V42+AB42+AE42+AH42+AK42+AN42+AQ42+Y42+AT42+AW42+AZ42+BC42</f>
        <v>18</v>
      </c>
      <c r="BJ42" s="36">
        <f t="shared" si="10"/>
        <v>100</v>
      </c>
      <c r="BK42" s="68">
        <f t="shared" si="24"/>
        <v>38</v>
      </c>
      <c r="BL42" s="69">
        <f t="shared" si="11"/>
        <v>38</v>
      </c>
      <c r="BM42" s="70">
        <f t="shared" si="12"/>
        <v>100</v>
      </c>
    </row>
    <row r="43" spans="1:65" ht="18.75" x14ac:dyDescent="0.3">
      <c r="A43" s="166"/>
      <c r="B43" s="10" t="s">
        <v>54</v>
      </c>
      <c r="C43" s="11"/>
      <c r="D43" s="12"/>
      <c r="E43" s="13" t="e">
        <f t="shared" si="13"/>
        <v>#DIV/0!</v>
      </c>
      <c r="F43" s="14">
        <v>14</v>
      </c>
      <c r="G43" s="14">
        <v>14</v>
      </c>
      <c r="H43" s="14"/>
      <c r="I43" s="14">
        <v>17</v>
      </c>
      <c r="J43" s="14">
        <v>17</v>
      </c>
      <c r="K43" s="32">
        <f t="shared" si="25"/>
        <v>100</v>
      </c>
      <c r="L43" s="30">
        <f>C43+F43+I43</f>
        <v>31</v>
      </c>
      <c r="M43" s="12">
        <f t="shared" si="1"/>
        <v>31</v>
      </c>
      <c r="N43" s="31">
        <f t="shared" si="2"/>
        <v>100</v>
      </c>
      <c r="O43" s="11"/>
      <c r="P43" s="12"/>
      <c r="Q43" s="13" t="e">
        <f t="shared" si="3"/>
        <v>#DIV/0!</v>
      </c>
      <c r="R43" s="14"/>
      <c r="S43" s="14"/>
      <c r="T43" s="14"/>
      <c r="U43" s="14">
        <v>9</v>
      </c>
      <c r="V43" s="14">
        <v>9</v>
      </c>
      <c r="W43" s="41">
        <f t="shared" si="89"/>
        <v>100</v>
      </c>
      <c r="X43" s="14"/>
      <c r="Y43" s="14"/>
      <c r="Z43" s="46" t="e">
        <f t="shared" si="51"/>
        <v>#DIV/0!</v>
      </c>
      <c r="AA43" s="19">
        <v>14</v>
      </c>
      <c r="AB43" s="19">
        <v>14</v>
      </c>
      <c r="AC43" s="19"/>
      <c r="AD43" s="30"/>
      <c r="AE43" s="30"/>
      <c r="AF43" s="45" t="e">
        <f t="shared" si="15"/>
        <v>#DIV/0!</v>
      </c>
      <c r="AG43" s="19"/>
      <c r="AH43" s="19"/>
      <c r="AI43" s="13" t="e">
        <f>AH43/AG43*100</f>
        <v>#DIV/0!</v>
      </c>
      <c r="AJ43" s="19"/>
      <c r="AK43" s="19"/>
      <c r="AL43" s="19" t="e">
        <f t="shared" ref="AL43:AL54" si="94">AK43/AJ43*100</f>
        <v>#DIV/0!</v>
      </c>
      <c r="AM43" s="19">
        <v>10</v>
      </c>
      <c r="AN43" s="19">
        <v>10</v>
      </c>
      <c r="AO43" s="19">
        <f t="shared" si="90"/>
        <v>100</v>
      </c>
      <c r="AP43" s="19"/>
      <c r="AQ43" s="19"/>
      <c r="AR43" s="57" t="e">
        <f t="shared" si="8"/>
        <v>#DIV/0!</v>
      </c>
      <c r="AS43" s="58">
        <v>10</v>
      </c>
      <c r="AT43" s="58">
        <v>10</v>
      </c>
      <c r="AU43" s="53">
        <f t="shared" si="18"/>
        <v>100</v>
      </c>
      <c r="AV43" s="53">
        <v>29</v>
      </c>
      <c r="AW43" s="53">
        <v>29</v>
      </c>
      <c r="AX43" s="53">
        <f t="shared" si="19"/>
        <v>100</v>
      </c>
      <c r="AY43" s="53">
        <v>22</v>
      </c>
      <c r="AZ43" s="53">
        <v>22</v>
      </c>
      <c r="BA43" s="53">
        <f t="shared" ref="BA43:BA44" si="95">AZ43/AY43*100</f>
        <v>100</v>
      </c>
      <c r="BB43" s="53">
        <v>33</v>
      </c>
      <c r="BC43" s="53">
        <v>33</v>
      </c>
      <c r="BD43" s="53">
        <f t="shared" si="91"/>
        <v>100</v>
      </c>
      <c r="BE43" s="53"/>
      <c r="BF43" s="53"/>
      <c r="BG43" s="53"/>
      <c r="BH43" s="44">
        <f t="shared" si="92"/>
        <v>127</v>
      </c>
      <c r="BI43" s="44">
        <f t="shared" si="93"/>
        <v>127</v>
      </c>
      <c r="BJ43" s="36">
        <f t="shared" si="10"/>
        <v>100</v>
      </c>
      <c r="BK43" s="68">
        <f t="shared" si="24"/>
        <v>158</v>
      </c>
      <c r="BL43" s="69">
        <f t="shared" si="11"/>
        <v>158</v>
      </c>
      <c r="BM43" s="70">
        <f t="shared" si="12"/>
        <v>100</v>
      </c>
    </row>
    <row r="44" spans="1:65" ht="18.75" x14ac:dyDescent="0.3">
      <c r="A44" s="166"/>
      <c r="B44" s="10" t="s">
        <v>55</v>
      </c>
      <c r="C44" s="11"/>
      <c r="D44" s="12"/>
      <c r="E44" s="13" t="e">
        <f t="shared" si="13"/>
        <v>#DIV/0!</v>
      </c>
      <c r="F44" s="14">
        <v>16</v>
      </c>
      <c r="G44" s="14">
        <v>16</v>
      </c>
      <c r="H44" s="14"/>
      <c r="I44" s="14">
        <v>10</v>
      </c>
      <c r="J44" s="14">
        <v>10</v>
      </c>
      <c r="K44" s="32">
        <f t="shared" si="25"/>
        <v>100</v>
      </c>
      <c r="L44" s="30">
        <f t="shared" si="0"/>
        <v>26</v>
      </c>
      <c r="M44" s="12">
        <f t="shared" si="1"/>
        <v>26</v>
      </c>
      <c r="N44" s="31">
        <f t="shared" si="2"/>
        <v>100</v>
      </c>
      <c r="O44" s="11"/>
      <c r="P44" s="12"/>
      <c r="Q44" s="13" t="e">
        <f t="shared" si="3"/>
        <v>#DIV/0!</v>
      </c>
      <c r="R44" s="14"/>
      <c r="S44" s="14"/>
      <c r="T44" s="14"/>
      <c r="U44" s="14">
        <v>4</v>
      </c>
      <c r="V44" s="14">
        <v>4</v>
      </c>
      <c r="W44" s="41">
        <f t="shared" si="89"/>
        <v>100</v>
      </c>
      <c r="X44" s="14">
        <v>10</v>
      </c>
      <c r="Y44" s="14"/>
      <c r="Z44" s="46">
        <f t="shared" si="51"/>
        <v>0</v>
      </c>
      <c r="AA44" s="19">
        <v>16</v>
      </c>
      <c r="AB44" s="19">
        <v>16</v>
      </c>
      <c r="AC44" s="19"/>
      <c r="AD44" s="30"/>
      <c r="AE44" s="30"/>
      <c r="AF44" s="45" t="e">
        <f t="shared" si="15"/>
        <v>#DIV/0!</v>
      </c>
      <c r="AG44" s="19"/>
      <c r="AH44" s="19"/>
      <c r="AI44" s="13" t="e">
        <f>AH44/AG44*100</f>
        <v>#DIV/0!</v>
      </c>
      <c r="AJ44" s="19"/>
      <c r="AK44" s="19"/>
      <c r="AL44" s="19" t="e">
        <f t="shared" si="94"/>
        <v>#DIV/0!</v>
      </c>
      <c r="AM44" s="19">
        <v>15</v>
      </c>
      <c r="AN44" s="19">
        <v>15</v>
      </c>
      <c r="AO44" s="19">
        <f t="shared" si="90"/>
        <v>100</v>
      </c>
      <c r="AP44" s="19"/>
      <c r="AQ44" s="19"/>
      <c r="AR44" s="57" t="e">
        <f t="shared" si="8"/>
        <v>#DIV/0!</v>
      </c>
      <c r="AS44" s="58">
        <v>40</v>
      </c>
      <c r="AT44" s="58">
        <v>40</v>
      </c>
      <c r="AU44" s="53">
        <f t="shared" si="18"/>
        <v>100</v>
      </c>
      <c r="AV44" s="53">
        <v>36</v>
      </c>
      <c r="AW44" s="53">
        <v>36</v>
      </c>
      <c r="AX44" s="53">
        <f t="shared" si="19"/>
        <v>100</v>
      </c>
      <c r="AY44" s="53">
        <v>21</v>
      </c>
      <c r="AZ44" s="53">
        <v>21</v>
      </c>
      <c r="BA44" s="53">
        <f t="shared" si="95"/>
        <v>100</v>
      </c>
      <c r="BB44" s="53">
        <v>19</v>
      </c>
      <c r="BC44" s="53">
        <v>19</v>
      </c>
      <c r="BD44" s="53">
        <f t="shared" si="91"/>
        <v>100</v>
      </c>
      <c r="BE44" s="53"/>
      <c r="BF44" s="53"/>
      <c r="BG44" s="53"/>
      <c r="BH44" s="44">
        <f t="shared" si="92"/>
        <v>161</v>
      </c>
      <c r="BI44" s="44">
        <f t="shared" si="93"/>
        <v>151</v>
      </c>
      <c r="BJ44" s="36">
        <f t="shared" si="10"/>
        <v>93.788819875776397</v>
      </c>
      <c r="BK44" s="68">
        <f t="shared" si="24"/>
        <v>187</v>
      </c>
      <c r="BL44" s="69">
        <f t="shared" si="11"/>
        <v>177</v>
      </c>
      <c r="BM44" s="70">
        <f t="shared" si="12"/>
        <v>94.652406417112303</v>
      </c>
    </row>
    <row r="45" spans="1:65" ht="18.75" x14ac:dyDescent="0.3">
      <c r="A45" s="166"/>
      <c r="B45" s="4" t="s">
        <v>63</v>
      </c>
      <c r="C45" s="5">
        <f>C46+C47+C48+C49</f>
        <v>0</v>
      </c>
      <c r="D45" s="8">
        <f>D46+D47+D48+D49</f>
        <v>0</v>
      </c>
      <c r="E45" s="9" t="e">
        <f t="shared" si="13"/>
        <v>#DIV/0!</v>
      </c>
      <c r="F45" s="8"/>
      <c r="G45" s="8"/>
      <c r="H45" s="8"/>
      <c r="I45" s="34">
        <f>I46+I47+I48+I49</f>
        <v>12</v>
      </c>
      <c r="J45" s="34">
        <f>J46+J47+J48+J49</f>
        <v>0</v>
      </c>
      <c r="K45" s="33">
        <f t="shared" si="25"/>
        <v>0</v>
      </c>
      <c r="L45" s="27">
        <f t="shared" si="0"/>
        <v>12</v>
      </c>
      <c r="M45" s="8">
        <f t="shared" si="1"/>
        <v>0</v>
      </c>
      <c r="N45" s="28">
        <f t="shared" si="2"/>
        <v>0</v>
      </c>
      <c r="O45" s="5">
        <f>O46+O47+O48+O49</f>
        <v>12</v>
      </c>
      <c r="P45" s="8">
        <f>P46+P47+P48+P49</f>
        <v>0</v>
      </c>
      <c r="Q45" s="9">
        <f t="shared" si="3"/>
        <v>0</v>
      </c>
      <c r="R45" s="34">
        <f>R46+R47+R48+R49</f>
        <v>0</v>
      </c>
      <c r="S45" s="34">
        <f>S46+S47+S48+S49</f>
        <v>0</v>
      </c>
      <c r="T45" s="39" t="e">
        <f>S45/R45*100</f>
        <v>#DIV/0!</v>
      </c>
      <c r="U45" s="34">
        <f>U46+U47+U48+U49</f>
        <v>0</v>
      </c>
      <c r="V45" s="34">
        <f>V46+V47+V48+V49</f>
        <v>12</v>
      </c>
      <c r="W45" s="39" t="e">
        <f t="shared" si="89"/>
        <v>#DIV/0!</v>
      </c>
      <c r="X45" s="34">
        <f>X46+X47+X48+X49</f>
        <v>20</v>
      </c>
      <c r="Y45" s="34">
        <f>Y46+Y47+Y48+Y49</f>
        <v>0</v>
      </c>
      <c r="Z45" s="39">
        <f t="shared" si="51"/>
        <v>0</v>
      </c>
      <c r="AA45" s="47">
        <f>AA46+AA47+AA48+AA49</f>
        <v>0</v>
      </c>
      <c r="AB45" s="47">
        <f>AB46+AB47+AB48+AB49</f>
        <v>0</v>
      </c>
      <c r="AC45" s="47" t="e">
        <f>AB45/AA45*100</f>
        <v>#DIV/0!</v>
      </c>
      <c r="AD45" s="5">
        <f>AD46+AD47+AD48+AD49</f>
        <v>0</v>
      </c>
      <c r="AE45" s="5">
        <f>AE46+AE47+AE48+AE49</f>
        <v>0</v>
      </c>
      <c r="AF45" s="9" t="e">
        <f t="shared" si="15"/>
        <v>#DIV/0!</v>
      </c>
      <c r="AG45" s="47">
        <f>AG46+AG47+AG48+AG49</f>
        <v>0</v>
      </c>
      <c r="AH45" s="47">
        <f>AH46+AH47+AH48+AH49</f>
        <v>0</v>
      </c>
      <c r="AI45" s="47"/>
      <c r="AJ45" s="47">
        <f>AJ46+AJ47+AJ48+AJ49</f>
        <v>21</v>
      </c>
      <c r="AK45" s="47">
        <f>AK46+AK47+AK48+AK49</f>
        <v>33</v>
      </c>
      <c r="AL45" s="47">
        <f t="shared" si="94"/>
        <v>157.14285714285714</v>
      </c>
      <c r="AM45" s="47">
        <f>AM46+AM47+AM48+AM49</f>
        <v>20</v>
      </c>
      <c r="AN45" s="47">
        <f>AN46+AN47+AN48+AN49</f>
        <v>20</v>
      </c>
      <c r="AO45" s="47"/>
      <c r="AP45" s="47">
        <f>AP49+AP48+AP47+AP46</f>
        <v>18</v>
      </c>
      <c r="AQ45" s="47">
        <f>AQ49+AQ48+AQ47+AQ46</f>
        <v>18</v>
      </c>
      <c r="AR45" s="47">
        <f t="shared" si="8"/>
        <v>100</v>
      </c>
      <c r="AS45" s="5">
        <f>AS46+AS47+AS48+AS49</f>
        <v>0</v>
      </c>
      <c r="AT45" s="5">
        <f>AT46+AT47+AT48+AT49</f>
        <v>0</v>
      </c>
      <c r="AU45" s="47" t="e">
        <f t="shared" si="18"/>
        <v>#DIV/0!</v>
      </c>
      <c r="AV45" s="5">
        <f>AV46+AV47+AV48+AV49</f>
        <v>45</v>
      </c>
      <c r="AW45" s="5">
        <f>AW46+AW47+AW48+AW49</f>
        <v>45</v>
      </c>
      <c r="AX45" s="47">
        <f t="shared" si="19"/>
        <v>100</v>
      </c>
      <c r="AY45" s="47">
        <f>AY46+AY47+AY48+AY49</f>
        <v>10</v>
      </c>
      <c r="AZ45" s="47">
        <f>AZ46+AZ47+AZ48+AZ49</f>
        <v>30</v>
      </c>
      <c r="BA45" s="47">
        <f>AZ45/AY45*100</f>
        <v>300</v>
      </c>
      <c r="BB45" s="47">
        <f>BB46+BB47+BB48+BB49</f>
        <v>6</v>
      </c>
      <c r="BC45" s="47">
        <f>BC46+BC47+BC48+BC49</f>
        <v>0</v>
      </c>
      <c r="BD45" s="47">
        <f>BC45/BB45*100</f>
        <v>0</v>
      </c>
      <c r="BE45" s="47"/>
      <c r="BF45" s="47"/>
      <c r="BG45" s="47"/>
      <c r="BH45" s="5">
        <f>O45+R45+U45+AA45+AD45+AG45+AJ45+X45+AM45+AS45+AP45+AV45+AY45+BB45</f>
        <v>152</v>
      </c>
      <c r="BI45" s="8">
        <f>P45+S45+V45+AB45+AE45+AH45+AK45+AN45+AQ45+Y45+AT45+AW45+AZ45+BC45</f>
        <v>158</v>
      </c>
      <c r="BJ45" s="35">
        <f t="shared" si="10"/>
        <v>103.94736842105263</v>
      </c>
      <c r="BK45" s="27">
        <f t="shared" si="24"/>
        <v>164</v>
      </c>
      <c r="BL45" s="8">
        <f t="shared" si="11"/>
        <v>158</v>
      </c>
      <c r="BM45" s="28">
        <f t="shared" si="12"/>
        <v>96.341463414634148</v>
      </c>
    </row>
    <row r="46" spans="1:65" ht="18.75" x14ac:dyDescent="0.3">
      <c r="A46" s="166"/>
      <c r="B46" s="10" t="s">
        <v>52</v>
      </c>
      <c r="C46" s="11"/>
      <c r="D46" s="12"/>
      <c r="E46" s="13" t="e">
        <f t="shared" si="13"/>
        <v>#DIV/0!</v>
      </c>
      <c r="F46" s="14"/>
      <c r="G46" s="14"/>
      <c r="H46" s="14"/>
      <c r="I46" s="14"/>
      <c r="J46" s="14"/>
      <c r="K46" s="32" t="e">
        <f t="shared" si="25"/>
        <v>#DIV/0!</v>
      </c>
      <c r="L46" s="30">
        <f t="shared" si="0"/>
        <v>0</v>
      </c>
      <c r="M46" s="12">
        <f t="shared" si="1"/>
        <v>0</v>
      </c>
      <c r="N46" s="31" t="e">
        <f t="shared" si="2"/>
        <v>#DIV/0!</v>
      </c>
      <c r="O46" s="19"/>
      <c r="P46" s="14"/>
      <c r="Q46" s="15" t="e">
        <f t="shared" si="3"/>
        <v>#DIV/0!</v>
      </c>
      <c r="R46" s="14"/>
      <c r="S46" s="14"/>
      <c r="T46" s="42" t="e">
        <f t="shared" ref="T46:T49" si="96">S46/R46*100</f>
        <v>#DIV/0!</v>
      </c>
      <c r="U46" s="14"/>
      <c r="V46" s="14"/>
      <c r="W46" s="41" t="e">
        <f t="shared" ref="W46:W50" si="97">V46/U46*100</f>
        <v>#DIV/0!</v>
      </c>
      <c r="X46" s="14"/>
      <c r="Y46" s="14"/>
      <c r="Z46" s="46" t="e">
        <f t="shared" si="51"/>
        <v>#DIV/0!</v>
      </c>
      <c r="AA46" s="19"/>
      <c r="AB46" s="19"/>
      <c r="AC46" s="19"/>
      <c r="AD46" s="19"/>
      <c r="AE46" s="19"/>
      <c r="AF46" s="13" t="e">
        <f t="shared" si="15"/>
        <v>#DIV/0!</v>
      </c>
      <c r="AG46" s="19"/>
      <c r="AH46" s="19"/>
      <c r="AI46" s="13" t="e">
        <f>AH46/AG46*100</f>
        <v>#DIV/0!</v>
      </c>
      <c r="AJ46" s="19"/>
      <c r="AK46" s="19"/>
      <c r="AL46" s="19" t="e">
        <f t="shared" si="94"/>
        <v>#DIV/0!</v>
      </c>
      <c r="AM46" s="19"/>
      <c r="AN46" s="19"/>
      <c r="AO46" s="19"/>
      <c r="AP46" s="19"/>
      <c r="AQ46" s="19"/>
      <c r="AR46" s="53" t="e">
        <f t="shared" si="8"/>
        <v>#DIV/0!</v>
      </c>
      <c r="AS46" s="54"/>
      <c r="AT46" s="54"/>
      <c r="AU46" s="53" t="e">
        <f t="shared" si="18"/>
        <v>#DIV/0!</v>
      </c>
      <c r="AV46" s="53"/>
      <c r="AW46" s="53"/>
      <c r="AX46" s="53" t="e">
        <f t="shared" si="19"/>
        <v>#DIV/0!</v>
      </c>
      <c r="AY46" s="53"/>
      <c r="AZ46" s="53"/>
      <c r="BA46" s="53"/>
      <c r="BB46" s="53"/>
      <c r="BC46" s="53"/>
      <c r="BD46" s="53" t="e">
        <f>BC46/BB46*100</f>
        <v>#DIV/0!</v>
      </c>
      <c r="BE46" s="53"/>
      <c r="BF46" s="53"/>
      <c r="BG46" s="53"/>
      <c r="BH46" s="54">
        <f>O46+R46+U46+AA46+AD46+AG46+AJ46+X46+AM46+AS46+AP46+AV46+AY46+BB46</f>
        <v>0</v>
      </c>
      <c r="BI46" s="67">
        <f>P46+S46+V46+AB46+AE46+AH46+AK46+AN46+AQ46+Y46+AT46+AW46+AZ46+BC46</f>
        <v>0</v>
      </c>
      <c r="BJ46" s="36" t="e">
        <f t="shared" si="10"/>
        <v>#DIV/0!</v>
      </c>
      <c r="BK46" s="68">
        <f t="shared" si="24"/>
        <v>0</v>
      </c>
      <c r="BL46" s="69">
        <f t="shared" si="11"/>
        <v>0</v>
      </c>
      <c r="BM46" s="70" t="e">
        <f t="shared" si="12"/>
        <v>#DIV/0!</v>
      </c>
    </row>
    <row r="47" spans="1:65" ht="18.75" x14ac:dyDescent="0.3">
      <c r="A47" s="166"/>
      <c r="B47" s="10" t="s">
        <v>53</v>
      </c>
      <c r="C47" s="11"/>
      <c r="D47" s="12"/>
      <c r="E47" s="13" t="e">
        <f t="shared" si="13"/>
        <v>#DIV/0!</v>
      </c>
      <c r="F47" s="14"/>
      <c r="G47" s="14"/>
      <c r="H47" s="14"/>
      <c r="I47" s="14"/>
      <c r="J47" s="14"/>
      <c r="K47" s="32" t="e">
        <f t="shared" si="25"/>
        <v>#DIV/0!</v>
      </c>
      <c r="L47" s="30">
        <f t="shared" si="0"/>
        <v>0</v>
      </c>
      <c r="M47" s="12">
        <f t="shared" si="1"/>
        <v>0</v>
      </c>
      <c r="N47" s="31" t="e">
        <f t="shared" si="2"/>
        <v>#DIV/0!</v>
      </c>
      <c r="O47" s="11"/>
      <c r="P47" s="12"/>
      <c r="Q47" s="13" t="e">
        <f t="shared" si="3"/>
        <v>#DIV/0!</v>
      </c>
      <c r="R47" s="14"/>
      <c r="S47" s="14"/>
      <c r="T47" s="42" t="e">
        <f t="shared" si="96"/>
        <v>#DIV/0!</v>
      </c>
      <c r="U47" s="14"/>
      <c r="V47" s="14"/>
      <c r="W47" s="41" t="e">
        <f t="shared" si="97"/>
        <v>#DIV/0!</v>
      </c>
      <c r="X47" s="14"/>
      <c r="Y47" s="14"/>
      <c r="Z47" s="46" t="e">
        <f t="shared" si="51"/>
        <v>#DIV/0!</v>
      </c>
      <c r="AA47" s="19"/>
      <c r="AB47" s="19"/>
      <c r="AC47" s="19"/>
      <c r="AD47" s="19"/>
      <c r="AE47" s="19"/>
      <c r="AF47" s="45" t="e">
        <f t="shared" si="15"/>
        <v>#DIV/0!</v>
      </c>
      <c r="AG47" s="19"/>
      <c r="AH47" s="19"/>
      <c r="AI47" s="13" t="e">
        <f>AH47/AG47*100</f>
        <v>#DIV/0!</v>
      </c>
      <c r="AJ47" s="19"/>
      <c r="AK47" s="19"/>
      <c r="AL47" s="19" t="e">
        <f t="shared" si="94"/>
        <v>#DIV/0!</v>
      </c>
      <c r="AM47" s="19"/>
      <c r="AN47" s="19"/>
      <c r="AO47" s="19"/>
      <c r="AP47" s="19"/>
      <c r="AQ47" s="19"/>
      <c r="AR47" s="53" t="e">
        <f t="shared" si="8"/>
        <v>#DIV/0!</v>
      </c>
      <c r="AS47" s="54"/>
      <c r="AT47" s="54"/>
      <c r="AU47" s="53" t="e">
        <f t="shared" si="18"/>
        <v>#DIV/0!</v>
      </c>
      <c r="AV47" s="53">
        <v>5</v>
      </c>
      <c r="AW47" s="53">
        <v>5</v>
      </c>
      <c r="AX47" s="53">
        <f t="shared" si="19"/>
        <v>100</v>
      </c>
      <c r="AY47" s="53">
        <v>5</v>
      </c>
      <c r="AZ47" s="53">
        <v>5</v>
      </c>
      <c r="BA47" s="53">
        <f>AZ47/AY47*100</f>
        <v>100</v>
      </c>
      <c r="BB47" s="53"/>
      <c r="BC47" s="53"/>
      <c r="BD47" s="53" t="e">
        <f t="shared" ref="BD47:BD49" si="98">BC47/BB47*100</f>
        <v>#DIV/0!</v>
      </c>
      <c r="BE47" s="53"/>
      <c r="BF47" s="53"/>
      <c r="BG47" s="53"/>
      <c r="BH47" s="54">
        <f t="shared" ref="BH47:BH49" si="99">O47+R47+U47+AA47+AD47+AG47+AJ47+X47+AM47+AS47+AP47+AV47+AY47+BB47</f>
        <v>10</v>
      </c>
      <c r="BI47" s="67">
        <f t="shared" ref="BI47:BI49" si="100">P47+S47+V47+AB47+AE47+AH47+AK47+AN47+AQ47+Y47+AT47+AW47+AZ47+BC47</f>
        <v>10</v>
      </c>
      <c r="BJ47" s="36">
        <f t="shared" si="10"/>
        <v>100</v>
      </c>
      <c r="BK47" s="68">
        <f t="shared" si="24"/>
        <v>10</v>
      </c>
      <c r="BL47" s="69">
        <f t="shared" si="11"/>
        <v>10</v>
      </c>
      <c r="BM47" s="70">
        <f t="shared" si="12"/>
        <v>100</v>
      </c>
    </row>
    <row r="48" spans="1:65" ht="18.75" x14ac:dyDescent="0.3">
      <c r="A48" s="166"/>
      <c r="B48" s="10" t="s">
        <v>54</v>
      </c>
      <c r="C48" s="11"/>
      <c r="D48" s="12"/>
      <c r="E48" s="13" t="e">
        <f t="shared" si="13"/>
        <v>#DIV/0!</v>
      </c>
      <c r="F48" s="14"/>
      <c r="G48" s="14"/>
      <c r="H48" s="14"/>
      <c r="I48" s="14">
        <v>5</v>
      </c>
      <c r="J48" s="14"/>
      <c r="K48" s="32">
        <f t="shared" si="25"/>
        <v>0</v>
      </c>
      <c r="L48" s="30">
        <f t="shared" si="0"/>
        <v>5</v>
      </c>
      <c r="M48" s="12">
        <f t="shared" si="1"/>
        <v>0</v>
      </c>
      <c r="N48" s="31">
        <f t="shared" si="2"/>
        <v>0</v>
      </c>
      <c r="O48" s="11">
        <v>5</v>
      </c>
      <c r="P48" s="12"/>
      <c r="Q48" s="13">
        <f t="shared" si="3"/>
        <v>0</v>
      </c>
      <c r="R48" s="14"/>
      <c r="S48" s="14"/>
      <c r="T48" s="42" t="e">
        <f t="shared" si="96"/>
        <v>#DIV/0!</v>
      </c>
      <c r="U48" s="14"/>
      <c r="V48" s="14">
        <v>5</v>
      </c>
      <c r="W48" s="41" t="e">
        <f t="shared" si="97"/>
        <v>#DIV/0!</v>
      </c>
      <c r="X48" s="14"/>
      <c r="Y48" s="14"/>
      <c r="Z48" s="46" t="e">
        <f t="shared" si="51"/>
        <v>#DIV/0!</v>
      </c>
      <c r="AA48" s="19"/>
      <c r="AB48" s="19"/>
      <c r="AC48" s="19" t="e">
        <f>AB48/AA48*100</f>
        <v>#DIV/0!</v>
      </c>
      <c r="AD48" s="19"/>
      <c r="AE48" s="19"/>
      <c r="AF48" s="45" t="e">
        <f t="shared" si="15"/>
        <v>#DIV/0!</v>
      </c>
      <c r="AG48" s="19"/>
      <c r="AH48" s="19"/>
      <c r="AI48" s="13" t="e">
        <f>AH48/AG48*100</f>
        <v>#DIV/0!</v>
      </c>
      <c r="AJ48" s="19">
        <v>21</v>
      </c>
      <c r="AK48" s="19">
        <v>15</v>
      </c>
      <c r="AL48" s="19">
        <f t="shared" si="94"/>
        <v>71.428571428571431</v>
      </c>
      <c r="AM48" s="19">
        <v>10</v>
      </c>
      <c r="AN48" s="19">
        <v>10</v>
      </c>
      <c r="AO48" s="19"/>
      <c r="AP48" s="19">
        <v>4</v>
      </c>
      <c r="AQ48" s="19">
        <v>4</v>
      </c>
      <c r="AR48" s="53">
        <f t="shared" si="8"/>
        <v>100</v>
      </c>
      <c r="AS48" s="54"/>
      <c r="AT48" s="54"/>
      <c r="AU48" s="53" t="e">
        <f t="shared" si="18"/>
        <v>#DIV/0!</v>
      </c>
      <c r="AV48" s="53">
        <v>21</v>
      </c>
      <c r="AW48" s="53">
        <v>21</v>
      </c>
      <c r="AX48" s="53">
        <f t="shared" si="19"/>
        <v>100</v>
      </c>
      <c r="AY48" s="53">
        <v>5</v>
      </c>
      <c r="AZ48" s="53">
        <v>15</v>
      </c>
      <c r="BA48" s="53">
        <f t="shared" ref="BA48:BA49" si="101">AZ48/AY48*100</f>
        <v>300</v>
      </c>
      <c r="BB48" s="53">
        <v>2</v>
      </c>
      <c r="BC48" s="53"/>
      <c r="BD48" s="53">
        <f t="shared" si="98"/>
        <v>0</v>
      </c>
      <c r="BE48" s="53"/>
      <c r="BF48" s="53"/>
      <c r="BG48" s="53"/>
      <c r="BH48" s="54">
        <f t="shared" si="99"/>
        <v>68</v>
      </c>
      <c r="BI48" s="67">
        <f t="shared" si="100"/>
        <v>70</v>
      </c>
      <c r="BJ48" s="36">
        <f t="shared" si="10"/>
        <v>102.94117647058823</v>
      </c>
      <c r="BK48" s="68">
        <f t="shared" si="24"/>
        <v>73</v>
      </c>
      <c r="BL48" s="69">
        <f t="shared" si="11"/>
        <v>70</v>
      </c>
      <c r="BM48" s="70">
        <f t="shared" si="12"/>
        <v>95.890410958904098</v>
      </c>
    </row>
    <row r="49" spans="1:65" ht="18.75" x14ac:dyDescent="0.3">
      <c r="A49" s="166"/>
      <c r="B49" s="10" t="s">
        <v>55</v>
      </c>
      <c r="C49" s="11"/>
      <c r="D49" s="12"/>
      <c r="E49" s="13" t="e">
        <f t="shared" si="13"/>
        <v>#DIV/0!</v>
      </c>
      <c r="F49" s="14"/>
      <c r="G49" s="14"/>
      <c r="H49" s="14"/>
      <c r="I49" s="14">
        <v>7</v>
      </c>
      <c r="J49" s="14"/>
      <c r="K49" s="32">
        <f t="shared" si="25"/>
        <v>0</v>
      </c>
      <c r="L49" s="30">
        <f t="shared" si="0"/>
        <v>7</v>
      </c>
      <c r="M49" s="12">
        <f t="shared" si="1"/>
        <v>0</v>
      </c>
      <c r="N49" s="31">
        <f t="shared" si="2"/>
        <v>0</v>
      </c>
      <c r="O49" s="11">
        <v>7</v>
      </c>
      <c r="P49" s="12"/>
      <c r="Q49" s="13">
        <f t="shared" si="3"/>
        <v>0</v>
      </c>
      <c r="R49" s="14"/>
      <c r="S49" s="14"/>
      <c r="T49" s="42" t="e">
        <f t="shared" si="96"/>
        <v>#DIV/0!</v>
      </c>
      <c r="U49" s="14"/>
      <c r="V49" s="14">
        <v>7</v>
      </c>
      <c r="W49" s="41" t="e">
        <f t="shared" si="97"/>
        <v>#DIV/0!</v>
      </c>
      <c r="X49" s="14">
        <v>20</v>
      </c>
      <c r="Y49" s="14"/>
      <c r="Z49" s="46">
        <f t="shared" si="51"/>
        <v>0</v>
      </c>
      <c r="AA49" s="19"/>
      <c r="AB49" s="19"/>
      <c r="AC49" s="19"/>
      <c r="AD49" s="19"/>
      <c r="AE49" s="19"/>
      <c r="AF49" s="45" t="e">
        <f t="shared" si="15"/>
        <v>#DIV/0!</v>
      </c>
      <c r="AG49" s="19"/>
      <c r="AH49" s="19"/>
      <c r="AI49" s="13" t="e">
        <f>AH49/AG49*100</f>
        <v>#DIV/0!</v>
      </c>
      <c r="AJ49" s="19"/>
      <c r="AK49" s="19">
        <v>18</v>
      </c>
      <c r="AL49" s="19" t="e">
        <f t="shared" si="94"/>
        <v>#DIV/0!</v>
      </c>
      <c r="AM49" s="19">
        <v>10</v>
      </c>
      <c r="AN49" s="19">
        <v>10</v>
      </c>
      <c r="AO49" s="19"/>
      <c r="AP49" s="19">
        <v>14</v>
      </c>
      <c r="AQ49" s="19">
        <v>14</v>
      </c>
      <c r="AR49" s="53">
        <f t="shared" si="8"/>
        <v>100</v>
      </c>
      <c r="AS49" s="54"/>
      <c r="AT49" s="54"/>
      <c r="AU49" s="53" t="e">
        <f t="shared" si="18"/>
        <v>#DIV/0!</v>
      </c>
      <c r="AV49" s="53">
        <v>19</v>
      </c>
      <c r="AW49" s="53">
        <v>19</v>
      </c>
      <c r="AX49" s="53">
        <f t="shared" si="19"/>
        <v>100</v>
      </c>
      <c r="AY49" s="53"/>
      <c r="AZ49" s="53">
        <v>10</v>
      </c>
      <c r="BA49" s="53" t="e">
        <f t="shared" si="101"/>
        <v>#DIV/0!</v>
      </c>
      <c r="BB49" s="53">
        <v>4</v>
      </c>
      <c r="BC49" s="53"/>
      <c r="BD49" s="53">
        <f t="shared" si="98"/>
        <v>0</v>
      </c>
      <c r="BE49" s="53"/>
      <c r="BF49" s="53"/>
      <c r="BG49" s="53"/>
      <c r="BH49" s="54">
        <f t="shared" si="99"/>
        <v>74</v>
      </c>
      <c r="BI49" s="67">
        <f t="shared" si="100"/>
        <v>78</v>
      </c>
      <c r="BJ49" s="36">
        <f t="shared" si="10"/>
        <v>105.40540540540539</v>
      </c>
      <c r="BK49" s="68">
        <f t="shared" si="24"/>
        <v>81</v>
      </c>
      <c r="BL49" s="69">
        <f t="shared" si="11"/>
        <v>78</v>
      </c>
      <c r="BM49" s="70">
        <f t="shared" si="12"/>
        <v>96.296296296296291</v>
      </c>
    </row>
    <row r="50" spans="1:65" ht="18.75" hidden="1" x14ac:dyDescent="0.3">
      <c r="A50" s="166"/>
      <c r="B50" s="4" t="s">
        <v>64</v>
      </c>
      <c r="C50" s="18">
        <f>C51+C52</f>
        <v>0</v>
      </c>
      <c r="D50" s="6">
        <f>D51+D52</f>
        <v>0</v>
      </c>
      <c r="E50" s="7" t="e">
        <f t="shared" si="13"/>
        <v>#DIV/0!</v>
      </c>
      <c r="F50" s="8"/>
      <c r="G50" s="8"/>
      <c r="H50" s="8"/>
      <c r="I50" s="34"/>
      <c r="J50" s="34"/>
      <c r="K50" s="33" t="e">
        <f t="shared" si="25"/>
        <v>#DIV/0!</v>
      </c>
      <c r="L50" s="27">
        <f t="shared" si="0"/>
        <v>0</v>
      </c>
      <c r="M50" s="8">
        <f t="shared" si="1"/>
        <v>0</v>
      </c>
      <c r="N50" s="28" t="e">
        <f t="shared" si="2"/>
        <v>#DIV/0!</v>
      </c>
      <c r="O50" s="5">
        <f>O52</f>
        <v>0</v>
      </c>
      <c r="P50" s="8">
        <f>P52</f>
        <v>0</v>
      </c>
      <c r="Q50" s="9" t="e">
        <f t="shared" si="3"/>
        <v>#DIV/0!</v>
      </c>
      <c r="R50" s="34"/>
      <c r="S50" s="34"/>
      <c r="T50" s="34"/>
      <c r="U50" s="34">
        <f>U52</f>
        <v>0</v>
      </c>
      <c r="V50" s="34">
        <f>V52</f>
        <v>0</v>
      </c>
      <c r="W50" s="39" t="e">
        <f t="shared" si="97"/>
        <v>#DIV/0!</v>
      </c>
      <c r="X50" s="34">
        <f>X52</f>
        <v>0</v>
      </c>
      <c r="Y50" s="34">
        <f>Y52</f>
        <v>0</v>
      </c>
      <c r="Z50" s="39" t="e">
        <f t="shared" si="51"/>
        <v>#DIV/0!</v>
      </c>
      <c r="AA50" s="5">
        <f>AA52+AA51</f>
        <v>0</v>
      </c>
      <c r="AB50" s="5">
        <f>AB52+AB51</f>
        <v>0</v>
      </c>
      <c r="AC50" s="47"/>
      <c r="AD50" s="47">
        <f>AD52</f>
        <v>0</v>
      </c>
      <c r="AE50" s="47">
        <f>AE52</f>
        <v>0</v>
      </c>
      <c r="AF50" s="9" t="e">
        <f t="shared" si="15"/>
        <v>#DIV/0!</v>
      </c>
      <c r="AG50" s="47">
        <f>AG52</f>
        <v>0</v>
      </c>
      <c r="AH50" s="47">
        <f>AH52</f>
        <v>0</v>
      </c>
      <c r="AI50" s="47"/>
      <c r="AJ50" s="47">
        <f>AJ52</f>
        <v>0</v>
      </c>
      <c r="AK50" s="47">
        <f>AK52</f>
        <v>0</v>
      </c>
      <c r="AL50" s="47" t="e">
        <f t="shared" si="94"/>
        <v>#DIV/0!</v>
      </c>
      <c r="AM50" s="47"/>
      <c r="AN50" s="47"/>
      <c r="AO50" s="47"/>
      <c r="AP50" s="47"/>
      <c r="AQ50" s="47"/>
      <c r="AR50" s="47" t="e">
        <f t="shared" si="8"/>
        <v>#DIV/0!</v>
      </c>
      <c r="AS50" s="5">
        <f>AS52</f>
        <v>0</v>
      </c>
      <c r="AT50" s="5">
        <f>AT52</f>
        <v>0</v>
      </c>
      <c r="AU50" s="47" t="e">
        <f t="shared" si="18"/>
        <v>#DIV/0!</v>
      </c>
      <c r="AV50" s="5">
        <f>AV52</f>
        <v>0</v>
      </c>
      <c r="AW50" s="5">
        <f>AW52</f>
        <v>0</v>
      </c>
      <c r="AX50" s="47" t="e">
        <f t="shared" si="19"/>
        <v>#DIV/0!</v>
      </c>
      <c r="AY50" s="47"/>
      <c r="AZ50" s="47"/>
      <c r="BA50" s="47"/>
      <c r="BB50" s="47"/>
      <c r="BC50" s="47"/>
      <c r="BD50" s="47"/>
      <c r="BE50" s="47"/>
      <c r="BF50" s="47"/>
      <c r="BG50" s="47"/>
      <c r="BH50" s="5">
        <f>O50+R50+U50+AA50+AD50+AG50+AJ50+X50+AM50+AS50+AP50+AV50</f>
        <v>0</v>
      </c>
      <c r="BI50" s="8">
        <f>P50+S50+V50+AB50+AE50+AH50+AK50+AN50+AQ50+Y50+AT50+AW50</f>
        <v>0</v>
      </c>
      <c r="BJ50" s="35" t="e">
        <f t="shared" si="10"/>
        <v>#DIV/0!</v>
      </c>
      <c r="BK50" s="27">
        <f t="shared" si="24"/>
        <v>0</v>
      </c>
      <c r="BL50" s="8">
        <f t="shared" si="11"/>
        <v>0</v>
      </c>
      <c r="BM50" s="28" t="e">
        <f t="shared" si="12"/>
        <v>#DIV/0!</v>
      </c>
    </row>
    <row r="51" spans="1:65" ht="15.75" hidden="1" customHeight="1" x14ac:dyDescent="0.3">
      <c r="A51" s="166"/>
      <c r="B51" s="10" t="s">
        <v>65</v>
      </c>
      <c r="C51" s="19"/>
      <c r="D51" s="14"/>
      <c r="E51" s="15" t="e">
        <f t="shared" si="13"/>
        <v>#DIV/0!</v>
      </c>
      <c r="F51" s="14"/>
      <c r="G51" s="14"/>
      <c r="H51" s="14"/>
      <c r="I51" s="14"/>
      <c r="J51" s="14"/>
      <c r="K51" s="32" t="e">
        <f t="shared" si="25"/>
        <v>#DIV/0!</v>
      </c>
      <c r="L51" s="30">
        <f t="shared" si="0"/>
        <v>0</v>
      </c>
      <c r="M51" s="12">
        <f t="shared" si="1"/>
        <v>0</v>
      </c>
      <c r="N51" s="31" t="e">
        <f t="shared" si="2"/>
        <v>#DIV/0!</v>
      </c>
      <c r="O51" s="19"/>
      <c r="P51" s="14"/>
      <c r="Q51" s="15" t="e">
        <f t="shared" si="3"/>
        <v>#DIV/0!</v>
      </c>
      <c r="R51" s="14"/>
      <c r="S51" s="14"/>
      <c r="T51" s="14"/>
      <c r="U51" s="14"/>
      <c r="V51" s="14"/>
      <c r="W51" s="43" t="e">
        <f t="shared" ref="W51:W54" si="102">V51/U51*100</f>
        <v>#DIV/0!</v>
      </c>
      <c r="X51" s="14"/>
      <c r="Y51" s="14"/>
      <c r="Z51" s="34" t="e">
        <f t="shared" si="51"/>
        <v>#DIV/0!</v>
      </c>
      <c r="AA51" s="19"/>
      <c r="AB51" s="19"/>
      <c r="AC51" s="19"/>
      <c r="AD51" s="19"/>
      <c r="AE51" s="19"/>
      <c r="AF51" s="45" t="e">
        <f t="shared" si="15"/>
        <v>#DIV/0!</v>
      </c>
      <c r="AG51" s="19"/>
      <c r="AH51" s="19"/>
      <c r="AI51" s="19"/>
      <c r="AJ51" s="19"/>
      <c r="AK51" s="19"/>
      <c r="AL51" s="19" t="e">
        <f t="shared" si="94"/>
        <v>#DIV/0!</v>
      </c>
      <c r="AM51" s="19"/>
      <c r="AN51" s="19"/>
      <c r="AO51" s="19"/>
      <c r="AP51" s="19"/>
      <c r="AQ51" s="19"/>
      <c r="AR51" s="59" t="e">
        <f t="shared" si="8"/>
        <v>#DIV/0!</v>
      </c>
      <c r="AS51" s="60"/>
      <c r="AT51" s="60"/>
      <c r="AU51" s="59" t="e">
        <f t="shared" si="18"/>
        <v>#DIV/0!</v>
      </c>
      <c r="AV51" s="59"/>
      <c r="AW51" s="59"/>
      <c r="AX51" s="59" t="e">
        <f t="shared" si="19"/>
        <v>#DIV/0!</v>
      </c>
      <c r="AY51" s="59"/>
      <c r="AZ51" s="59"/>
      <c r="BA51" s="59"/>
      <c r="BB51" s="59"/>
      <c r="BC51" s="59"/>
      <c r="BD51" s="59"/>
      <c r="BE51" s="59"/>
      <c r="BF51" s="59"/>
      <c r="BG51" s="59"/>
      <c r="BH51" s="60">
        <f>O51+R51+U51+AA51+AD51+AG51+AJ51+X51+AM51+AS51+AP51+AV51</f>
        <v>0</v>
      </c>
      <c r="BI51" s="71">
        <f>P51+S51+V51+AB51+AE51+AH51+AK51+AN51+AQ51+Y51+AT51+AW51</f>
        <v>0</v>
      </c>
      <c r="BJ51" s="36" t="e">
        <f t="shared" si="10"/>
        <v>#DIV/0!</v>
      </c>
      <c r="BK51" s="68">
        <f t="shared" si="24"/>
        <v>0</v>
      </c>
      <c r="BL51" s="69">
        <f t="shared" si="11"/>
        <v>0</v>
      </c>
      <c r="BM51" s="70" t="e">
        <f t="shared" si="12"/>
        <v>#DIV/0!</v>
      </c>
    </row>
    <row r="52" spans="1:65" ht="18.75" hidden="1" x14ac:dyDescent="0.3">
      <c r="A52" s="166"/>
      <c r="B52" s="10" t="s">
        <v>54</v>
      </c>
      <c r="C52" s="11"/>
      <c r="D52" s="12"/>
      <c r="E52" s="13" t="e">
        <f t="shared" si="13"/>
        <v>#DIV/0!</v>
      </c>
      <c r="F52" s="14"/>
      <c r="G52" s="14"/>
      <c r="H52" s="14"/>
      <c r="I52" s="14"/>
      <c r="J52" s="14"/>
      <c r="K52" s="32" t="e">
        <f t="shared" si="25"/>
        <v>#DIV/0!</v>
      </c>
      <c r="L52" s="30">
        <f t="shared" si="0"/>
        <v>0</v>
      </c>
      <c r="M52" s="12">
        <f t="shared" si="1"/>
        <v>0</v>
      </c>
      <c r="N52" s="31" t="e">
        <f t="shared" si="2"/>
        <v>#DIV/0!</v>
      </c>
      <c r="O52" s="11"/>
      <c r="P52" s="12"/>
      <c r="Q52" s="13" t="e">
        <f t="shared" si="3"/>
        <v>#DIV/0!</v>
      </c>
      <c r="R52" s="14"/>
      <c r="S52" s="14"/>
      <c r="T52" s="14"/>
      <c r="U52" s="14"/>
      <c r="V52" s="14"/>
      <c r="W52" s="41" t="e">
        <f t="shared" si="102"/>
        <v>#DIV/0!</v>
      </c>
      <c r="X52" s="14"/>
      <c r="Y52" s="14"/>
      <c r="Z52" s="14"/>
      <c r="AA52" s="11"/>
      <c r="AB52" s="19"/>
      <c r="AC52" s="19"/>
      <c r="AD52" s="19"/>
      <c r="AE52" s="19"/>
      <c r="AF52" s="13" t="e">
        <f t="shared" si="15"/>
        <v>#DIV/0!</v>
      </c>
      <c r="AG52" s="19"/>
      <c r="AH52" s="19"/>
      <c r="AI52" s="19"/>
      <c r="AJ52" s="19"/>
      <c r="AK52" s="19"/>
      <c r="AL52" s="19" t="e">
        <f t="shared" si="94"/>
        <v>#DIV/0!</v>
      </c>
      <c r="AM52" s="19"/>
      <c r="AN52" s="19"/>
      <c r="AO52" s="19"/>
      <c r="AP52" s="19"/>
      <c r="AQ52" s="19"/>
      <c r="AR52" s="53" t="e">
        <f t="shared" si="8"/>
        <v>#DIV/0!</v>
      </c>
      <c r="AS52" s="54"/>
      <c r="AT52" s="54"/>
      <c r="AU52" s="53" t="e">
        <f t="shared" si="18"/>
        <v>#DIV/0!</v>
      </c>
      <c r="AV52" s="53"/>
      <c r="AW52" s="53"/>
      <c r="AX52" s="53" t="e">
        <f t="shared" si="19"/>
        <v>#DIV/0!</v>
      </c>
      <c r="AY52" s="53"/>
      <c r="AZ52" s="53"/>
      <c r="BA52" s="53"/>
      <c r="BB52" s="53"/>
      <c r="BC52" s="53"/>
      <c r="BD52" s="53"/>
      <c r="BE52" s="53"/>
      <c r="BF52" s="53"/>
      <c r="BG52" s="53"/>
      <c r="BH52" s="54">
        <f>O52+R52+U52+AA52+AD52+AG52+AJ52+X52+AM52+AS52+AP52+AV52</f>
        <v>0</v>
      </c>
      <c r="BI52" s="67">
        <f>P52+S52+V52+AB52+AE52+AH52+AK52+AN52+AQ52+Y52+AT52+AW52</f>
        <v>0</v>
      </c>
      <c r="BJ52" s="36" t="e">
        <f t="shared" si="10"/>
        <v>#DIV/0!</v>
      </c>
      <c r="BK52" s="68">
        <f t="shared" si="24"/>
        <v>0</v>
      </c>
      <c r="BL52" s="69">
        <f t="shared" si="11"/>
        <v>0</v>
      </c>
      <c r="BM52" s="70" t="e">
        <f t="shared" si="12"/>
        <v>#DIV/0!</v>
      </c>
    </row>
    <row r="53" spans="1:65" ht="18.75" x14ac:dyDescent="0.3">
      <c r="A53" s="166"/>
      <c r="B53" s="4" t="s">
        <v>66</v>
      </c>
      <c r="C53" s="5">
        <f>C54+C55+C56+C57</f>
        <v>85</v>
      </c>
      <c r="D53" s="8">
        <f t="shared" ref="D53" si="103">D54+D55+D56+D57</f>
        <v>60</v>
      </c>
      <c r="E53" s="9">
        <f t="shared" si="13"/>
        <v>70.588235294117652</v>
      </c>
      <c r="F53" s="8">
        <f>F54+F55+F56</f>
        <v>136</v>
      </c>
      <c r="G53" s="8">
        <f>G54+G55+G56</f>
        <v>90</v>
      </c>
      <c r="H53" s="8">
        <f>G53/F53*100</f>
        <v>66.17647058823529</v>
      </c>
      <c r="I53" s="8">
        <f>I54+I56+I55</f>
        <v>136</v>
      </c>
      <c r="J53" s="8">
        <f>J54+J56+J55</f>
        <v>146</v>
      </c>
      <c r="K53" s="35">
        <f t="shared" si="25"/>
        <v>107.35294117647058</v>
      </c>
      <c r="L53" s="27">
        <f t="shared" si="0"/>
        <v>357</v>
      </c>
      <c r="M53" s="8">
        <f t="shared" si="1"/>
        <v>296</v>
      </c>
      <c r="N53" s="28">
        <f t="shared" si="2"/>
        <v>82.913165266106446</v>
      </c>
      <c r="O53" s="5">
        <f>O54+O55+O56</f>
        <v>0</v>
      </c>
      <c r="P53" s="8">
        <f>P54+P55+P56</f>
        <v>36</v>
      </c>
      <c r="Q53" s="9" t="e">
        <f t="shared" si="3"/>
        <v>#DIV/0!</v>
      </c>
      <c r="R53" s="8">
        <f>R54+R55+R56</f>
        <v>50</v>
      </c>
      <c r="S53" s="8">
        <f>S54+S55+S56</f>
        <v>0</v>
      </c>
      <c r="T53" s="9">
        <f>S53/R53*100</f>
        <v>0</v>
      </c>
      <c r="U53" s="8">
        <f>U54+U55+U56</f>
        <v>215</v>
      </c>
      <c r="V53" s="8">
        <f>V54+V55+V56</f>
        <v>85</v>
      </c>
      <c r="W53" s="39">
        <f t="shared" si="102"/>
        <v>39.534883720930232</v>
      </c>
      <c r="X53" s="8">
        <f>X54+X55+X56</f>
        <v>80</v>
      </c>
      <c r="Y53" s="8">
        <f>Y54+Y55+Y56</f>
        <v>135</v>
      </c>
      <c r="Z53" s="39">
        <f>Y53/X53*100</f>
        <v>168.75</v>
      </c>
      <c r="AA53" s="5">
        <f>AA54+AA55+AA56</f>
        <v>0</v>
      </c>
      <c r="AB53" s="5">
        <f>AB54+AB55+AB56</f>
        <v>0</v>
      </c>
      <c r="AC53" s="39" t="e">
        <f>AB53/AA53*100</f>
        <v>#DIV/0!</v>
      </c>
      <c r="AD53" s="5">
        <f>AD54+AD55+AD56</f>
        <v>0</v>
      </c>
      <c r="AE53" s="5">
        <f>AE54+AE55+AE56</f>
        <v>0</v>
      </c>
      <c r="AF53" s="9" t="e">
        <f t="shared" si="15"/>
        <v>#DIV/0!</v>
      </c>
      <c r="AG53" s="5">
        <f>AG54+AG55+AG56</f>
        <v>25</v>
      </c>
      <c r="AH53" s="5">
        <f>AH54+AH55+AH56</f>
        <v>25</v>
      </c>
      <c r="AI53" s="9">
        <f>AH53/AG53*100</f>
        <v>100</v>
      </c>
      <c r="AJ53" s="49">
        <f>AJ54+AJ55+AJ56</f>
        <v>56</v>
      </c>
      <c r="AK53" s="49">
        <f>AK54+AK55+AK56</f>
        <v>93</v>
      </c>
      <c r="AL53" s="49">
        <f t="shared" si="94"/>
        <v>166.07142857142858</v>
      </c>
      <c r="AM53" s="5">
        <f>AM54+AM55+AM56</f>
        <v>130</v>
      </c>
      <c r="AN53" s="5">
        <f>AN54+AN55+AN56</f>
        <v>143</v>
      </c>
      <c r="AO53" s="49">
        <f>AN53/AM53*100</f>
        <v>110.00000000000001</v>
      </c>
      <c r="AP53" s="5">
        <f>AP54+AP55+AP56</f>
        <v>170</v>
      </c>
      <c r="AQ53" s="5">
        <f>AQ54+AQ55+AQ56</f>
        <v>85</v>
      </c>
      <c r="AR53" s="47">
        <f t="shared" si="8"/>
        <v>50</v>
      </c>
      <c r="AS53" s="5">
        <f>AS54+AS55+AS56</f>
        <v>160</v>
      </c>
      <c r="AT53" s="5">
        <f>AT54+AT55+AT56</f>
        <v>160</v>
      </c>
      <c r="AU53" s="47">
        <f t="shared" si="18"/>
        <v>100</v>
      </c>
      <c r="AV53" s="5">
        <f>AV54+AV55+AV56</f>
        <v>260</v>
      </c>
      <c r="AW53" s="5">
        <f>AW54+AW55+AW56</f>
        <v>260</v>
      </c>
      <c r="AX53" s="47">
        <f t="shared" si="19"/>
        <v>100</v>
      </c>
      <c r="AY53" s="47">
        <f>AY54+AY55+AY56</f>
        <v>80</v>
      </c>
      <c r="AZ53" s="47">
        <f>AZ54+AZ55+AZ56</f>
        <v>80</v>
      </c>
      <c r="BA53" s="47">
        <f>AZ53/AY53*100</f>
        <v>100</v>
      </c>
      <c r="BB53" s="47">
        <f>BB54+BB55+BB56</f>
        <v>0</v>
      </c>
      <c r="BC53" s="47">
        <f>BC54+BC55+BC56</f>
        <v>85</v>
      </c>
      <c r="BD53" s="47" t="e">
        <f>BC53/BB53*100</f>
        <v>#DIV/0!</v>
      </c>
      <c r="BE53" s="47">
        <f>BE54+BE55+BE56</f>
        <v>30</v>
      </c>
      <c r="BF53" s="47">
        <f>BF54+BF55+BF56</f>
        <v>30</v>
      </c>
      <c r="BG53" s="47">
        <f>BF53/BE53*100</f>
        <v>100</v>
      </c>
      <c r="BH53" s="49">
        <f>O53+R53+U53+AA53+AD53+AG53+AJ53+X53+AM53+AS53+AV53+AP53+AY53+BB53+BE53</f>
        <v>1256</v>
      </c>
      <c r="BI53" s="49">
        <f>P53+S53+V53+AB53+AE53+AH53+AK53+AN53+AP53+Y53+AT53+AW53+AZ53+BC53+BF53</f>
        <v>1302</v>
      </c>
      <c r="BJ53" s="35">
        <f t="shared" si="10"/>
        <v>103.66242038216559</v>
      </c>
      <c r="BK53" s="27">
        <f t="shared" si="24"/>
        <v>1613</v>
      </c>
      <c r="BL53" s="8">
        <f t="shared" si="11"/>
        <v>1598</v>
      </c>
      <c r="BM53" s="28">
        <f t="shared" si="12"/>
        <v>99.070055796652198</v>
      </c>
    </row>
    <row r="54" spans="1:65" ht="18.75" x14ac:dyDescent="0.3">
      <c r="A54" s="166"/>
      <c r="B54" s="10" t="s">
        <v>52</v>
      </c>
      <c r="C54" s="11"/>
      <c r="D54" s="12"/>
      <c r="E54" s="13" t="e">
        <f t="shared" si="13"/>
        <v>#DIV/0!</v>
      </c>
      <c r="F54" s="12">
        <v>30</v>
      </c>
      <c r="G54" s="12">
        <v>30</v>
      </c>
      <c r="H54" s="12">
        <f t="shared" ref="H54:H56" si="104">G54/F54*100</f>
        <v>100</v>
      </c>
      <c r="I54" s="12">
        <v>50</v>
      </c>
      <c r="J54" s="12">
        <v>50</v>
      </c>
      <c r="K54" s="36">
        <f t="shared" ref="K54:K61" si="105">J54/I54*100</f>
        <v>100</v>
      </c>
      <c r="L54" s="30">
        <f>C54+F54+I54</f>
        <v>80</v>
      </c>
      <c r="M54" s="12">
        <f t="shared" si="1"/>
        <v>80</v>
      </c>
      <c r="N54" s="31">
        <f t="shared" si="2"/>
        <v>100</v>
      </c>
      <c r="O54" s="11"/>
      <c r="P54" s="12"/>
      <c r="Q54" s="13" t="e">
        <f t="shared" si="3"/>
        <v>#DIV/0!</v>
      </c>
      <c r="R54" s="14"/>
      <c r="S54" s="14"/>
      <c r="T54" s="44" t="e">
        <f t="shared" ref="T54:T56" si="106">S54/R54*100</f>
        <v>#DIV/0!</v>
      </c>
      <c r="U54" s="12">
        <v>70</v>
      </c>
      <c r="V54" s="14">
        <v>20</v>
      </c>
      <c r="W54" s="41">
        <f t="shared" si="102"/>
        <v>28.571428571428569</v>
      </c>
      <c r="X54" s="12"/>
      <c r="Y54" s="12"/>
      <c r="Z54" s="13" t="e">
        <f>Y54/X54*100</f>
        <v>#DIV/0!</v>
      </c>
      <c r="AA54" s="11"/>
      <c r="AB54" s="11"/>
      <c r="AC54" s="45" t="e">
        <f>AB54/AA54*100</f>
        <v>#DIV/0!</v>
      </c>
      <c r="AD54" s="11"/>
      <c r="AE54" s="11"/>
      <c r="AF54" s="13" t="e">
        <f t="shared" si="15"/>
        <v>#DIV/0!</v>
      </c>
      <c r="AG54" s="11"/>
      <c r="AH54" s="11"/>
      <c r="AI54" s="13" t="e">
        <f>AH54/AG54*100</f>
        <v>#DIV/0!</v>
      </c>
      <c r="AJ54" s="51"/>
      <c r="AK54" s="51"/>
      <c r="AL54" s="51" t="e">
        <f t="shared" si="94"/>
        <v>#DIV/0!</v>
      </c>
      <c r="AM54" s="12">
        <v>40</v>
      </c>
      <c r="AN54" s="12">
        <v>40</v>
      </c>
      <c r="AO54" s="51">
        <f>AN54/AM54*100</f>
        <v>100</v>
      </c>
      <c r="AP54" s="11">
        <v>63</v>
      </c>
      <c r="AQ54" s="51">
        <v>13</v>
      </c>
      <c r="AR54" s="53">
        <f t="shared" si="8"/>
        <v>20.634920634920633</v>
      </c>
      <c r="AS54" s="54">
        <v>120</v>
      </c>
      <c r="AT54" s="54">
        <v>120</v>
      </c>
      <c r="AU54" s="53">
        <f t="shared" si="18"/>
        <v>100</v>
      </c>
      <c r="AV54" s="53">
        <v>55</v>
      </c>
      <c r="AW54" s="53">
        <v>55</v>
      </c>
      <c r="AX54" s="53">
        <f t="shared" si="19"/>
        <v>100</v>
      </c>
      <c r="AY54" s="53">
        <v>30</v>
      </c>
      <c r="AZ54" s="53">
        <v>30</v>
      </c>
      <c r="BA54" s="53">
        <f>AZ54/AY54*100</f>
        <v>100</v>
      </c>
      <c r="BB54" s="53"/>
      <c r="BC54" s="53">
        <v>50</v>
      </c>
      <c r="BD54" s="53" t="e">
        <f>BC54/BB54*100</f>
        <v>#DIV/0!</v>
      </c>
      <c r="BE54" s="53">
        <v>5</v>
      </c>
      <c r="BF54" s="53">
        <v>5</v>
      </c>
      <c r="BG54" s="53">
        <f>BF54/BE54*100</f>
        <v>100</v>
      </c>
      <c r="BH54" s="58">
        <f>O54+R54+U54+AA54+AD54+AG54+AJ54+X54+AM54+AS54+AP54+AV54+AY54+BB54+BE54</f>
        <v>383</v>
      </c>
      <c r="BI54" s="58">
        <f>P54+S54+V54+AB54+AE54+AH54+AK54+AN54+AQ54+Y54+AT54+AW54+AZ54+BC54+BF54</f>
        <v>333</v>
      </c>
      <c r="BJ54" s="36">
        <f t="shared" si="10"/>
        <v>86.945169712793728</v>
      </c>
      <c r="BK54" s="68">
        <f t="shared" si="24"/>
        <v>463</v>
      </c>
      <c r="BL54" s="69">
        <f t="shared" si="11"/>
        <v>413</v>
      </c>
      <c r="BM54" s="70">
        <f t="shared" si="12"/>
        <v>89.200863930885532</v>
      </c>
    </row>
    <row r="55" spans="1:65" ht="18.75" x14ac:dyDescent="0.3">
      <c r="A55" s="166"/>
      <c r="B55" s="10" t="s">
        <v>53</v>
      </c>
      <c r="C55" s="11">
        <v>44</v>
      </c>
      <c r="D55" s="12">
        <v>30</v>
      </c>
      <c r="E55" s="13">
        <f t="shared" si="13"/>
        <v>68.181818181818173</v>
      </c>
      <c r="F55" s="12">
        <v>68</v>
      </c>
      <c r="G55" s="12">
        <v>43</v>
      </c>
      <c r="H55" s="12">
        <f t="shared" si="104"/>
        <v>63.235294117647058</v>
      </c>
      <c r="I55" s="12">
        <v>68</v>
      </c>
      <c r="J55" s="12">
        <v>75</v>
      </c>
      <c r="K55" s="36">
        <f t="shared" si="105"/>
        <v>110.29411764705883</v>
      </c>
      <c r="L55" s="30">
        <f t="shared" si="0"/>
        <v>180</v>
      </c>
      <c r="M55" s="12">
        <f t="shared" si="1"/>
        <v>148</v>
      </c>
      <c r="N55" s="31">
        <f t="shared" si="2"/>
        <v>82.222222222222214</v>
      </c>
      <c r="O55" s="11"/>
      <c r="P55" s="12">
        <v>18</v>
      </c>
      <c r="Q55" s="13" t="e">
        <f t="shared" si="3"/>
        <v>#DIV/0!</v>
      </c>
      <c r="R55" s="14">
        <v>20</v>
      </c>
      <c r="S55" s="14"/>
      <c r="T55" s="44">
        <f t="shared" si="106"/>
        <v>0</v>
      </c>
      <c r="U55" s="12">
        <v>98</v>
      </c>
      <c r="V55" s="14">
        <v>35</v>
      </c>
      <c r="W55" s="41">
        <f t="shared" ref="W55:W56" si="107">V55/U55*100</f>
        <v>35.714285714285715</v>
      </c>
      <c r="X55" s="12"/>
      <c r="Y55" s="12">
        <v>35</v>
      </c>
      <c r="Z55" s="13" t="e">
        <f t="shared" ref="Z55:Z56" si="108">Y55/X55*100</f>
        <v>#DIV/0!</v>
      </c>
      <c r="AA55" s="11"/>
      <c r="AB55" s="11"/>
      <c r="AC55" s="45" t="e">
        <f t="shared" ref="AC55:AC61" si="109">AB55/AA55*100</f>
        <v>#DIV/0!</v>
      </c>
      <c r="AD55" s="11"/>
      <c r="AE55" s="11"/>
      <c r="AF55" s="13" t="e">
        <f t="shared" si="15"/>
        <v>#DIV/0!</v>
      </c>
      <c r="AG55" s="11">
        <v>12</v>
      </c>
      <c r="AH55" s="11">
        <v>12</v>
      </c>
      <c r="AI55" s="13">
        <f t="shared" ref="AI55:AI61" si="110">AH55/AG55*100</f>
        <v>100</v>
      </c>
      <c r="AJ55" s="51">
        <v>6</v>
      </c>
      <c r="AK55" s="51">
        <v>46</v>
      </c>
      <c r="AL55" s="51">
        <f t="shared" ref="AL55:AL70" si="111">AK55/AJ55*100</f>
        <v>766.66666666666674</v>
      </c>
      <c r="AM55" s="12">
        <v>60</v>
      </c>
      <c r="AN55" s="12">
        <v>60</v>
      </c>
      <c r="AO55" s="51">
        <f t="shared" ref="AO55:AO56" si="112">AN55/AM55*100</f>
        <v>100</v>
      </c>
      <c r="AP55" s="11">
        <v>63</v>
      </c>
      <c r="AQ55" s="51">
        <v>28</v>
      </c>
      <c r="AR55" s="53">
        <f t="shared" si="8"/>
        <v>44.444444444444443</v>
      </c>
      <c r="AS55" s="54">
        <v>15</v>
      </c>
      <c r="AT55" s="54">
        <v>15</v>
      </c>
      <c r="AU55" s="53">
        <f t="shared" si="18"/>
        <v>100</v>
      </c>
      <c r="AV55" s="53">
        <v>101</v>
      </c>
      <c r="AW55" s="53">
        <v>117</v>
      </c>
      <c r="AX55" s="53">
        <f t="shared" si="19"/>
        <v>115.84158415841583</v>
      </c>
      <c r="AY55" s="53">
        <v>38</v>
      </c>
      <c r="AZ55" s="53">
        <v>38</v>
      </c>
      <c r="BA55" s="53">
        <f t="shared" ref="BA55:BA56" si="113">AZ55/AY55*100</f>
        <v>100</v>
      </c>
      <c r="BB55" s="53"/>
      <c r="BC55" s="53">
        <v>35</v>
      </c>
      <c r="BD55" s="53" t="e">
        <f t="shared" ref="BD55:BD56" si="114">BC55/BB55*100</f>
        <v>#DIV/0!</v>
      </c>
      <c r="BE55" s="53">
        <v>14</v>
      </c>
      <c r="BF55" s="53">
        <v>14</v>
      </c>
      <c r="BG55" s="53">
        <f t="shared" ref="BG55:BG56" si="115">BF55/BE55*100</f>
        <v>100</v>
      </c>
      <c r="BH55" s="58">
        <f t="shared" ref="BH55:BH56" si="116">O55+R55+U55+AA55+AD55+AG55+AJ55+X55+AM55+AS55+AP55+AV55+AY55+BB55+BE55</f>
        <v>427</v>
      </c>
      <c r="BI55" s="58">
        <f t="shared" ref="BI55:BI56" si="117">P55+S55+V55+AB55+AE55+AH55+AK55+AN55+AQ55+Y55+AT55+AW55+AZ55+BC55+BF55</f>
        <v>453</v>
      </c>
      <c r="BJ55" s="36">
        <f t="shared" si="10"/>
        <v>106.08899297423888</v>
      </c>
      <c r="BK55" s="68">
        <f t="shared" si="24"/>
        <v>607</v>
      </c>
      <c r="BL55" s="69">
        <f t="shared" si="11"/>
        <v>601</v>
      </c>
      <c r="BM55" s="70">
        <f t="shared" si="12"/>
        <v>99.011532125205932</v>
      </c>
    </row>
    <row r="56" spans="1:65" ht="18.75" x14ac:dyDescent="0.3">
      <c r="A56" s="166"/>
      <c r="B56" s="10" t="s">
        <v>54</v>
      </c>
      <c r="C56" s="11">
        <v>41</v>
      </c>
      <c r="D56" s="12">
        <v>30</v>
      </c>
      <c r="E56" s="13">
        <f t="shared" si="13"/>
        <v>73.170731707317074</v>
      </c>
      <c r="F56" s="12">
        <v>38</v>
      </c>
      <c r="G56" s="12">
        <v>17</v>
      </c>
      <c r="H56" s="12">
        <f t="shared" si="104"/>
        <v>44.736842105263158</v>
      </c>
      <c r="I56" s="12">
        <v>18</v>
      </c>
      <c r="J56" s="12">
        <v>21</v>
      </c>
      <c r="K56" s="36">
        <f t="shared" si="105"/>
        <v>116.66666666666667</v>
      </c>
      <c r="L56" s="30">
        <f t="shared" si="0"/>
        <v>97</v>
      </c>
      <c r="M56" s="12">
        <f>D56+G56+J56</f>
        <v>68</v>
      </c>
      <c r="N56" s="31">
        <f t="shared" si="2"/>
        <v>70.103092783505147</v>
      </c>
      <c r="O56" s="11"/>
      <c r="P56" s="12">
        <v>18</v>
      </c>
      <c r="Q56" s="13" t="e">
        <f t="shared" si="3"/>
        <v>#DIV/0!</v>
      </c>
      <c r="R56" s="14">
        <v>30</v>
      </c>
      <c r="S56" s="14"/>
      <c r="T56" s="44">
        <f t="shared" si="106"/>
        <v>0</v>
      </c>
      <c r="U56" s="14">
        <v>47</v>
      </c>
      <c r="V56" s="14">
        <v>30</v>
      </c>
      <c r="W56" s="41">
        <f t="shared" si="107"/>
        <v>63.829787234042556</v>
      </c>
      <c r="X56" s="12">
        <v>80</v>
      </c>
      <c r="Y56" s="12">
        <v>100</v>
      </c>
      <c r="Z56" s="13">
        <f t="shared" si="108"/>
        <v>125</v>
      </c>
      <c r="AA56" s="11"/>
      <c r="AB56" s="11"/>
      <c r="AC56" s="45" t="e">
        <f t="shared" si="109"/>
        <v>#DIV/0!</v>
      </c>
      <c r="AD56" s="11"/>
      <c r="AE56" s="11"/>
      <c r="AF56" s="13" t="e">
        <f t="shared" si="15"/>
        <v>#DIV/0!</v>
      </c>
      <c r="AG56" s="11">
        <v>13</v>
      </c>
      <c r="AH56" s="11">
        <v>13</v>
      </c>
      <c r="AI56" s="13">
        <f t="shared" si="110"/>
        <v>100</v>
      </c>
      <c r="AJ56" s="51">
        <v>50</v>
      </c>
      <c r="AK56" s="51">
        <v>47</v>
      </c>
      <c r="AL56" s="51">
        <f t="shared" si="111"/>
        <v>94</v>
      </c>
      <c r="AM56" s="12">
        <v>30</v>
      </c>
      <c r="AN56" s="12">
        <v>43</v>
      </c>
      <c r="AO56" s="51">
        <f t="shared" si="112"/>
        <v>143.33333333333334</v>
      </c>
      <c r="AP56" s="11">
        <v>44</v>
      </c>
      <c r="AQ56" s="51">
        <v>44</v>
      </c>
      <c r="AR56" s="53">
        <f t="shared" si="8"/>
        <v>100</v>
      </c>
      <c r="AS56" s="54">
        <v>25</v>
      </c>
      <c r="AT56" s="54">
        <v>25</v>
      </c>
      <c r="AU56" s="53">
        <f t="shared" si="18"/>
        <v>100</v>
      </c>
      <c r="AV56" s="53">
        <v>104</v>
      </c>
      <c r="AW56" s="53">
        <v>88</v>
      </c>
      <c r="AX56" s="53">
        <f t="shared" si="19"/>
        <v>84.615384615384613</v>
      </c>
      <c r="AY56" s="53">
        <v>12</v>
      </c>
      <c r="AZ56" s="53">
        <v>12</v>
      </c>
      <c r="BA56" s="53">
        <f t="shared" si="113"/>
        <v>100</v>
      </c>
      <c r="BB56" s="53"/>
      <c r="BC56" s="53"/>
      <c r="BD56" s="53" t="e">
        <f t="shared" si="114"/>
        <v>#DIV/0!</v>
      </c>
      <c r="BE56" s="53">
        <v>11</v>
      </c>
      <c r="BF56" s="53">
        <v>11</v>
      </c>
      <c r="BG56" s="53">
        <f t="shared" si="115"/>
        <v>100</v>
      </c>
      <c r="BH56" s="58">
        <f t="shared" si="116"/>
        <v>446</v>
      </c>
      <c r="BI56" s="58">
        <f t="shared" si="117"/>
        <v>431</v>
      </c>
      <c r="BJ56" s="36">
        <f t="shared" si="10"/>
        <v>96.63677130044843</v>
      </c>
      <c r="BK56" s="68">
        <f t="shared" si="24"/>
        <v>543</v>
      </c>
      <c r="BL56" s="69">
        <f t="shared" si="11"/>
        <v>499</v>
      </c>
      <c r="BM56" s="70">
        <f t="shared" si="12"/>
        <v>91.896869244935544</v>
      </c>
    </row>
    <row r="57" spans="1:65" ht="18.75" hidden="1" x14ac:dyDescent="0.3">
      <c r="A57" s="166"/>
      <c r="B57" s="10" t="s">
        <v>55</v>
      </c>
      <c r="C57" s="19"/>
      <c r="D57" s="14"/>
      <c r="E57" s="15" t="e">
        <f t="shared" si="13"/>
        <v>#DIV/0!</v>
      </c>
      <c r="F57" s="14"/>
      <c r="G57" s="14"/>
      <c r="H57" s="14"/>
      <c r="I57" s="14"/>
      <c r="J57" s="14"/>
      <c r="K57" s="37" t="e">
        <f t="shared" si="105"/>
        <v>#DIV/0!</v>
      </c>
      <c r="L57" s="30">
        <f t="shared" si="0"/>
        <v>0</v>
      </c>
      <c r="M57" s="12">
        <f t="shared" si="1"/>
        <v>0</v>
      </c>
      <c r="N57" s="31" t="e">
        <f t="shared" si="2"/>
        <v>#DIV/0!</v>
      </c>
      <c r="O57" s="19"/>
      <c r="P57" s="14"/>
      <c r="Q57" s="15" t="e">
        <f t="shared" si="3"/>
        <v>#DIV/0!</v>
      </c>
      <c r="R57" s="14"/>
      <c r="S57" s="14"/>
      <c r="T57" s="14"/>
      <c r="U57" s="14"/>
      <c r="V57" s="14"/>
      <c r="W57" s="29"/>
      <c r="X57" s="14"/>
      <c r="Y57" s="14"/>
      <c r="Z57" s="14"/>
      <c r="AA57" s="19"/>
      <c r="AB57" s="19"/>
      <c r="AC57" s="45" t="e">
        <f t="shared" si="109"/>
        <v>#DIV/0!</v>
      </c>
      <c r="AD57" s="19"/>
      <c r="AE57" s="19"/>
      <c r="AF57" s="45" t="e">
        <f t="shared" si="15"/>
        <v>#DIV/0!</v>
      </c>
      <c r="AG57" s="19"/>
      <c r="AH57" s="19"/>
      <c r="AI57" s="13" t="e">
        <f t="shared" si="110"/>
        <v>#DIV/0!</v>
      </c>
      <c r="AJ57" s="51"/>
      <c r="AK57" s="51"/>
      <c r="AL57" s="51" t="e">
        <f t="shared" si="111"/>
        <v>#DIV/0!</v>
      </c>
      <c r="AM57" s="51"/>
      <c r="AN57" s="51"/>
      <c r="AO57" s="51"/>
      <c r="AP57" s="51"/>
      <c r="AQ57" s="51"/>
      <c r="AR57" s="47" t="e">
        <f t="shared" si="8"/>
        <v>#DIV/0!</v>
      </c>
      <c r="AS57" s="54"/>
      <c r="AT57" s="54"/>
      <c r="AU57" s="53" t="e">
        <f t="shared" si="18"/>
        <v>#DIV/0!</v>
      </c>
      <c r="AV57" s="53"/>
      <c r="AW57" s="53"/>
      <c r="AX57" s="47" t="e">
        <f t="shared" si="19"/>
        <v>#DIV/0!</v>
      </c>
      <c r="AY57" s="47"/>
      <c r="AZ57" s="47"/>
      <c r="BA57" s="47"/>
      <c r="BB57" s="47"/>
      <c r="BC57" s="47"/>
      <c r="BD57" s="47"/>
      <c r="BE57" s="47"/>
      <c r="BF57" s="47"/>
      <c r="BG57" s="47"/>
      <c r="BH57" s="54">
        <f>O57+R57+U57+AA57+AD57+AG57+AJ57+X57+AM57+AS57+AP57+AV57</f>
        <v>0</v>
      </c>
      <c r="BI57" s="67">
        <f>P57+S57+V57+AB57+AE57+AH57+AK57+AN57+AQ57+Y57+AT57+AW57</f>
        <v>0</v>
      </c>
      <c r="BJ57" s="36" t="e">
        <f t="shared" si="10"/>
        <v>#DIV/0!</v>
      </c>
      <c r="BK57" s="68">
        <f t="shared" si="24"/>
        <v>0</v>
      </c>
      <c r="BL57" s="69">
        <f t="shared" si="11"/>
        <v>0</v>
      </c>
      <c r="BM57" s="70" t="e">
        <f t="shared" si="12"/>
        <v>#DIV/0!</v>
      </c>
    </row>
    <row r="58" spans="1:65" ht="18.75" x14ac:dyDescent="0.3">
      <c r="A58" s="166"/>
      <c r="B58" s="4" t="s">
        <v>67</v>
      </c>
      <c r="C58" s="5">
        <f>C59+C60+C61+C62</f>
        <v>330</v>
      </c>
      <c r="D58" s="8">
        <f>D59+D60+D61+D62</f>
        <v>330</v>
      </c>
      <c r="E58" s="9">
        <f t="shared" si="13"/>
        <v>100</v>
      </c>
      <c r="F58" s="8">
        <f>F59+F60+F61</f>
        <v>50</v>
      </c>
      <c r="G58" s="8">
        <f>G59+G60+G61</f>
        <v>50</v>
      </c>
      <c r="H58" s="9">
        <f>G58/F58*100</f>
        <v>100</v>
      </c>
      <c r="I58" s="8">
        <f>I59+I60+I61</f>
        <v>250</v>
      </c>
      <c r="J58" s="8">
        <f>J59+J60+J61</f>
        <v>100</v>
      </c>
      <c r="K58" s="35">
        <f t="shared" si="105"/>
        <v>40</v>
      </c>
      <c r="L58" s="27">
        <f t="shared" si="0"/>
        <v>630</v>
      </c>
      <c r="M58" s="8">
        <f t="shared" si="1"/>
        <v>480</v>
      </c>
      <c r="N58" s="28">
        <f t="shared" si="2"/>
        <v>76.19047619047619</v>
      </c>
      <c r="O58" s="5">
        <f>O59+O60+O61</f>
        <v>320</v>
      </c>
      <c r="P58" s="8">
        <f>P59+P60+P61</f>
        <v>80</v>
      </c>
      <c r="Q58" s="9">
        <f t="shared" si="3"/>
        <v>25</v>
      </c>
      <c r="R58" s="8">
        <f>R59+R60+R61</f>
        <v>0</v>
      </c>
      <c r="S58" s="8">
        <f>S59+S60+S61</f>
        <v>350</v>
      </c>
      <c r="T58" s="8" t="e">
        <f>S58/R58*100</f>
        <v>#DIV/0!</v>
      </c>
      <c r="U58" s="8">
        <f>U59+U60+U61</f>
        <v>215</v>
      </c>
      <c r="V58" s="8">
        <f>V59+V60+V61</f>
        <v>65</v>
      </c>
      <c r="W58" s="39">
        <f>V58/U58*100</f>
        <v>30.232558139534881</v>
      </c>
      <c r="X58" s="8">
        <f>X59+X60+X61</f>
        <v>0</v>
      </c>
      <c r="Y58" s="8">
        <f>Y59+Y60+Y61</f>
        <v>50</v>
      </c>
      <c r="Z58" s="39" t="e">
        <f>Y58/X58*100</f>
        <v>#DIV/0!</v>
      </c>
      <c r="AA58" s="8">
        <f>AA59+AA60+AA61</f>
        <v>0</v>
      </c>
      <c r="AB58" s="8">
        <f>AB59+AB60+AB61</f>
        <v>0</v>
      </c>
      <c r="AC58" s="39" t="e">
        <f t="shared" si="109"/>
        <v>#DIV/0!</v>
      </c>
      <c r="AD58" s="5">
        <f>AD59+AD60+AD61</f>
        <v>0</v>
      </c>
      <c r="AE58" s="5">
        <f>AE59+AE60+AE61</f>
        <v>0</v>
      </c>
      <c r="AF58" s="9" t="e">
        <f t="shared" si="15"/>
        <v>#DIV/0!</v>
      </c>
      <c r="AG58" s="5">
        <f>AG59+AG60+AG61</f>
        <v>150</v>
      </c>
      <c r="AH58" s="5">
        <f>AH59+AH60+AH61</f>
        <v>0</v>
      </c>
      <c r="AI58" s="9">
        <f t="shared" si="110"/>
        <v>0</v>
      </c>
      <c r="AJ58" s="49">
        <f>AJ59+AJ60+AJ61</f>
        <v>184</v>
      </c>
      <c r="AK58" s="49">
        <f>AK59+AK60+AK61</f>
        <v>180</v>
      </c>
      <c r="AL58" s="49">
        <f t="shared" si="111"/>
        <v>97.826086956521735</v>
      </c>
      <c r="AM58" s="5">
        <f>AM59+AM60+AM61</f>
        <v>0</v>
      </c>
      <c r="AN58" s="5">
        <f>AN59+AN60+AN61</f>
        <v>154</v>
      </c>
      <c r="AO58" s="49" t="e">
        <f>AN58/AM58*100</f>
        <v>#DIV/0!</v>
      </c>
      <c r="AP58" s="5">
        <f>AP59+AP60+AP61</f>
        <v>180</v>
      </c>
      <c r="AQ58" s="5">
        <f>AQ59+AQ60+AQ61</f>
        <v>20</v>
      </c>
      <c r="AR58" s="47">
        <f t="shared" si="8"/>
        <v>11.111111111111111</v>
      </c>
      <c r="AS58" s="5">
        <f>AS59+AS60+AS61</f>
        <v>665</v>
      </c>
      <c r="AT58" s="5">
        <f>AT59+AT60+AT61</f>
        <v>725</v>
      </c>
      <c r="AU58" s="47">
        <f t="shared" si="18"/>
        <v>109.02255639097744</v>
      </c>
      <c r="AV58" s="5">
        <f>AV59+AV60+AV61</f>
        <v>30</v>
      </c>
      <c r="AW58" s="5">
        <f>AW59+AW60+AW61</f>
        <v>30</v>
      </c>
      <c r="AX58" s="47">
        <f t="shared" si="19"/>
        <v>100</v>
      </c>
      <c r="AY58" s="47">
        <f>AY59+AY60+AY61</f>
        <v>385</v>
      </c>
      <c r="AZ58" s="47">
        <f>AZ59+AZ60+AZ61</f>
        <v>385</v>
      </c>
      <c r="BA58" s="47"/>
      <c r="BB58" s="47">
        <f>BB59+BB60+BB61</f>
        <v>0</v>
      </c>
      <c r="BC58" s="47">
        <f>BC59+BC60+BC61</f>
        <v>140</v>
      </c>
      <c r="BD58" s="47" t="e">
        <f>BC58/BB58*100</f>
        <v>#DIV/0!</v>
      </c>
      <c r="BE58" s="47">
        <f>BE59+BE60+BE61</f>
        <v>60</v>
      </c>
      <c r="BF58" s="47">
        <f>BF59+BF60+BF61</f>
        <v>60</v>
      </c>
      <c r="BG58" s="47">
        <f>BF58/BE58*100</f>
        <v>100</v>
      </c>
      <c r="BH58" s="49">
        <f>O58+R58+U58+AA58+AD58+AG58+AJ58+X58+AM58+AS58+AP58+AV58+AY58+BB58+BE58</f>
        <v>2189</v>
      </c>
      <c r="BI58" s="49">
        <f>P58+S58+V58+AB58+AE58+AH58+AK58+AN58+AQ58+Y58+AT58+AW58+AZ58+BC58+BF58</f>
        <v>2239</v>
      </c>
      <c r="BJ58" s="35">
        <f t="shared" si="10"/>
        <v>102.28414801279122</v>
      </c>
      <c r="BK58" s="192">
        <f>BH58+L58</f>
        <v>2819</v>
      </c>
      <c r="BL58" s="8">
        <f t="shared" si="11"/>
        <v>2719</v>
      </c>
      <c r="BM58" s="28">
        <f t="shared" si="12"/>
        <v>96.452642781128063</v>
      </c>
    </row>
    <row r="59" spans="1:65" ht="18.75" x14ac:dyDescent="0.3">
      <c r="A59" s="166"/>
      <c r="B59" s="10" t="s">
        <v>52</v>
      </c>
      <c r="C59" s="11">
        <v>100</v>
      </c>
      <c r="D59" s="12">
        <v>100</v>
      </c>
      <c r="E59" s="13">
        <f t="shared" si="13"/>
        <v>100</v>
      </c>
      <c r="F59" s="12">
        <v>10</v>
      </c>
      <c r="G59" s="12">
        <v>10</v>
      </c>
      <c r="H59" s="20">
        <f t="shared" ref="H59:H60" si="118">G59/F59*100</f>
        <v>100</v>
      </c>
      <c r="I59" s="12">
        <v>50</v>
      </c>
      <c r="J59" s="12">
        <v>50</v>
      </c>
      <c r="K59" s="36">
        <f t="shared" si="105"/>
        <v>100</v>
      </c>
      <c r="L59" s="30">
        <f>C59+F59+I59</f>
        <v>160</v>
      </c>
      <c r="M59" s="12">
        <f>D59+G59+J59</f>
        <v>160</v>
      </c>
      <c r="N59" s="31">
        <f t="shared" si="2"/>
        <v>100</v>
      </c>
      <c r="O59" s="11">
        <v>80</v>
      </c>
      <c r="P59" s="12"/>
      <c r="Q59" s="13">
        <f t="shared" si="3"/>
        <v>0</v>
      </c>
      <c r="R59" s="14"/>
      <c r="S59" s="14">
        <v>50</v>
      </c>
      <c r="T59" s="14"/>
      <c r="U59" s="14"/>
      <c r="V59" s="14"/>
      <c r="W59" s="41" t="e">
        <f t="shared" ref="W59:W61" si="119">V59/U59*100</f>
        <v>#DIV/0!</v>
      </c>
      <c r="X59" s="12"/>
      <c r="Y59" s="12"/>
      <c r="Z59" s="13" t="e">
        <f>Y59/X59*100</f>
        <v>#DIV/0!</v>
      </c>
      <c r="AA59" s="12"/>
      <c r="AB59" s="45"/>
      <c r="AC59" s="45" t="e">
        <f t="shared" si="109"/>
        <v>#DIV/0!</v>
      </c>
      <c r="AD59" s="11"/>
      <c r="AE59" s="11"/>
      <c r="AF59" s="13" t="e">
        <f t="shared" si="15"/>
        <v>#DIV/0!</v>
      </c>
      <c r="AG59" s="11"/>
      <c r="AH59" s="11"/>
      <c r="AI59" s="13" t="e">
        <f t="shared" si="110"/>
        <v>#DIV/0!</v>
      </c>
      <c r="AJ59" s="11"/>
      <c r="AK59" s="11"/>
      <c r="AL59" s="51" t="e">
        <f t="shared" si="111"/>
        <v>#DIV/0!</v>
      </c>
      <c r="AM59" s="12"/>
      <c r="AN59" s="12"/>
      <c r="AO59" s="51" t="e">
        <f>AN59/AM59*100</f>
        <v>#DIV/0!</v>
      </c>
      <c r="AP59" s="51">
        <v>75</v>
      </c>
      <c r="AQ59" s="51"/>
      <c r="AR59" s="53">
        <f t="shared" si="8"/>
        <v>0</v>
      </c>
      <c r="AS59" s="54">
        <v>100</v>
      </c>
      <c r="AT59" s="54">
        <v>150</v>
      </c>
      <c r="AU59" s="53">
        <f t="shared" si="18"/>
        <v>150</v>
      </c>
      <c r="AV59" s="53"/>
      <c r="AW59" s="53"/>
      <c r="AX59" s="53" t="e">
        <f t="shared" si="19"/>
        <v>#DIV/0!</v>
      </c>
      <c r="AY59" s="53">
        <v>165</v>
      </c>
      <c r="AZ59" s="53">
        <v>165</v>
      </c>
      <c r="BA59" s="53"/>
      <c r="BB59" s="53"/>
      <c r="BC59" s="53">
        <v>105</v>
      </c>
      <c r="BD59" s="53" t="e">
        <f>BC59/BB59*100</f>
        <v>#DIV/0!</v>
      </c>
      <c r="BE59" s="53">
        <v>50</v>
      </c>
      <c r="BF59" s="53"/>
      <c r="BG59" s="53">
        <f>BF59/BE59*100</f>
        <v>0</v>
      </c>
      <c r="BH59" s="58">
        <f>O59+R59+U59+AA59+AD59+AG59+AJ59+X59+AM59+AS59+AP59+AV59+AY59+BB59+BE59</f>
        <v>470</v>
      </c>
      <c r="BI59" s="58">
        <f>P59+S59+V59+AB59+AE59+AH59+AK59+AN59+AQ59+Y59+AT59+AW59+AZ59+BC59+BF59</f>
        <v>470</v>
      </c>
      <c r="BJ59" s="36">
        <f t="shared" si="10"/>
        <v>100</v>
      </c>
      <c r="BK59" s="190">
        <f>BH59+L59</f>
        <v>630</v>
      </c>
      <c r="BL59" s="69">
        <f t="shared" si="11"/>
        <v>630</v>
      </c>
      <c r="BM59" s="70">
        <f t="shared" si="12"/>
        <v>100</v>
      </c>
    </row>
    <row r="60" spans="1:65" ht="18.75" x14ac:dyDescent="0.3">
      <c r="A60" s="166"/>
      <c r="B60" s="10" t="s">
        <v>53</v>
      </c>
      <c r="C60" s="11">
        <v>130</v>
      </c>
      <c r="D60" s="12">
        <v>130</v>
      </c>
      <c r="E60" s="13">
        <f t="shared" si="13"/>
        <v>100</v>
      </c>
      <c r="F60" s="12">
        <v>23</v>
      </c>
      <c r="G60" s="12">
        <v>23</v>
      </c>
      <c r="H60" s="20">
        <f t="shared" si="118"/>
        <v>100</v>
      </c>
      <c r="I60" s="12">
        <v>126</v>
      </c>
      <c r="J60" s="12">
        <v>50</v>
      </c>
      <c r="K60" s="36">
        <f t="shared" si="105"/>
        <v>39.682539682539684</v>
      </c>
      <c r="L60" s="30">
        <f t="shared" ref="L60:L61" si="120">C60+F60+I60</f>
        <v>279</v>
      </c>
      <c r="M60" s="12">
        <f t="shared" ref="M60:M61" si="121">D60+G60+J60</f>
        <v>203</v>
      </c>
      <c r="N60" s="31">
        <f t="shared" si="2"/>
        <v>72.759856630824373</v>
      </c>
      <c r="O60" s="11">
        <v>160</v>
      </c>
      <c r="P60" s="12"/>
      <c r="Q60" s="13">
        <f t="shared" si="3"/>
        <v>0</v>
      </c>
      <c r="R60" s="14"/>
      <c r="S60" s="14">
        <v>226</v>
      </c>
      <c r="T60" s="14"/>
      <c r="U60" s="14">
        <v>100</v>
      </c>
      <c r="V60" s="14">
        <v>50</v>
      </c>
      <c r="W60" s="41">
        <f t="shared" si="119"/>
        <v>50</v>
      </c>
      <c r="X60" s="12"/>
      <c r="Y60" s="12"/>
      <c r="Z60" s="13" t="e">
        <f t="shared" ref="Z60:Z61" si="122">Y60/X60*100</f>
        <v>#DIV/0!</v>
      </c>
      <c r="AA60" s="12"/>
      <c r="AB60" s="45"/>
      <c r="AC60" s="45" t="e">
        <f t="shared" si="109"/>
        <v>#DIV/0!</v>
      </c>
      <c r="AD60" s="11"/>
      <c r="AE60" s="11"/>
      <c r="AF60" s="13" t="e">
        <f t="shared" si="15"/>
        <v>#DIV/0!</v>
      </c>
      <c r="AG60" s="11">
        <v>75</v>
      </c>
      <c r="AH60" s="11"/>
      <c r="AI60" s="13">
        <f t="shared" si="110"/>
        <v>0</v>
      </c>
      <c r="AJ60" s="11">
        <v>35</v>
      </c>
      <c r="AK60" s="11">
        <v>88</v>
      </c>
      <c r="AL60" s="51">
        <f t="shared" si="111"/>
        <v>251.42857142857142</v>
      </c>
      <c r="AM60" s="12"/>
      <c r="AN60" s="12">
        <v>12</v>
      </c>
      <c r="AO60" s="51" t="e">
        <f t="shared" ref="AO60:AO68" si="123">AN60/AM60*100</f>
        <v>#DIV/0!</v>
      </c>
      <c r="AP60" s="51">
        <v>35</v>
      </c>
      <c r="AQ60" s="51"/>
      <c r="AR60" s="53">
        <f t="shared" si="8"/>
        <v>0</v>
      </c>
      <c r="AS60" s="55">
        <v>310</v>
      </c>
      <c r="AT60" s="54">
        <v>310</v>
      </c>
      <c r="AU60" s="53">
        <f t="shared" si="18"/>
        <v>100</v>
      </c>
      <c r="AV60" s="53">
        <v>5</v>
      </c>
      <c r="AW60" s="53">
        <v>5</v>
      </c>
      <c r="AX60" s="53">
        <f t="shared" si="19"/>
        <v>100</v>
      </c>
      <c r="AY60" s="53">
        <v>190</v>
      </c>
      <c r="AZ60" s="53">
        <v>190</v>
      </c>
      <c r="BA60" s="53"/>
      <c r="BB60" s="53"/>
      <c r="BC60" s="53">
        <v>35</v>
      </c>
      <c r="BD60" s="53" t="e">
        <f t="shared" ref="BD60:BD61" si="124">BC60/BB60*100</f>
        <v>#DIV/0!</v>
      </c>
      <c r="BE60" s="53">
        <v>10</v>
      </c>
      <c r="BF60" s="53">
        <v>12</v>
      </c>
      <c r="BG60" s="53">
        <f t="shared" ref="BG60:BG61" si="125">BF60/BE60*100</f>
        <v>120</v>
      </c>
      <c r="BH60" s="58">
        <f t="shared" ref="BH60:BH61" si="126">O60+R60+U60+AA60+AD60+AG60+AJ60+X60+AM60+AS60+AP60+AV60+AY60+BB60+BE60</f>
        <v>920</v>
      </c>
      <c r="BI60" s="58">
        <f t="shared" ref="BI60:BI61" si="127">P60+S60+V60+AB60+AE60+AH60+AK60+AN60+AQ60+Y60+AT60+AW60+AZ60+BC60+BF60</f>
        <v>928</v>
      </c>
      <c r="BJ60" s="36">
        <f t="shared" si="10"/>
        <v>100.8695652173913</v>
      </c>
      <c r="BK60" s="68">
        <f t="shared" si="24"/>
        <v>1199</v>
      </c>
      <c r="BL60" s="69">
        <f t="shared" si="11"/>
        <v>1131</v>
      </c>
      <c r="BM60" s="70">
        <f t="shared" si="12"/>
        <v>94.328607172643871</v>
      </c>
    </row>
    <row r="61" spans="1:65" ht="18.75" x14ac:dyDescent="0.3">
      <c r="A61" s="166"/>
      <c r="B61" s="10" t="s">
        <v>54</v>
      </c>
      <c r="C61" s="11">
        <v>100</v>
      </c>
      <c r="D61" s="12">
        <v>100</v>
      </c>
      <c r="E61" s="13">
        <f t="shared" si="13"/>
        <v>100</v>
      </c>
      <c r="F61" s="12">
        <v>17</v>
      </c>
      <c r="G61" s="12">
        <v>17</v>
      </c>
      <c r="H61" s="13">
        <f t="shared" ref="H61:H62" si="128">G61/F61*100</f>
        <v>100</v>
      </c>
      <c r="I61" s="12">
        <v>74</v>
      </c>
      <c r="J61" s="12"/>
      <c r="K61" s="36">
        <f t="shared" si="105"/>
        <v>0</v>
      </c>
      <c r="L61" s="30">
        <f t="shared" si="120"/>
        <v>191</v>
      </c>
      <c r="M61" s="12">
        <f t="shared" si="121"/>
        <v>117</v>
      </c>
      <c r="N61" s="31">
        <f t="shared" si="2"/>
        <v>61.256544502617807</v>
      </c>
      <c r="O61" s="11">
        <v>80</v>
      </c>
      <c r="P61" s="11">
        <v>80</v>
      </c>
      <c r="Q61" s="11">
        <f t="shared" si="3"/>
        <v>100</v>
      </c>
      <c r="R61" s="14"/>
      <c r="S61" s="14">
        <v>74</v>
      </c>
      <c r="T61" s="14"/>
      <c r="U61" s="14">
        <v>115</v>
      </c>
      <c r="V61" s="14">
        <v>15</v>
      </c>
      <c r="W61" s="41">
        <f t="shared" si="119"/>
        <v>13.043478260869565</v>
      </c>
      <c r="X61" s="12"/>
      <c r="Y61" s="12">
        <v>50</v>
      </c>
      <c r="Z61" s="13" t="e">
        <f t="shared" si="122"/>
        <v>#DIV/0!</v>
      </c>
      <c r="AA61" s="12"/>
      <c r="AB61" s="45"/>
      <c r="AC61" s="45" t="e">
        <f t="shared" si="109"/>
        <v>#DIV/0!</v>
      </c>
      <c r="AD61" s="11"/>
      <c r="AE61" s="11"/>
      <c r="AF61" s="13" t="e">
        <f t="shared" si="15"/>
        <v>#DIV/0!</v>
      </c>
      <c r="AG61" s="11">
        <v>75</v>
      </c>
      <c r="AH61" s="11"/>
      <c r="AI61" s="13">
        <f t="shared" si="110"/>
        <v>0</v>
      </c>
      <c r="AJ61" s="11">
        <v>149</v>
      </c>
      <c r="AK61" s="11">
        <v>92</v>
      </c>
      <c r="AL61" s="51">
        <f t="shared" si="111"/>
        <v>61.744966442953022</v>
      </c>
      <c r="AM61" s="12"/>
      <c r="AN61" s="12">
        <v>142</v>
      </c>
      <c r="AO61" s="51" t="e">
        <f t="shared" si="123"/>
        <v>#DIV/0!</v>
      </c>
      <c r="AP61" s="51">
        <v>70</v>
      </c>
      <c r="AQ61" s="51">
        <v>20</v>
      </c>
      <c r="AR61" s="53">
        <f t="shared" si="8"/>
        <v>28.571428571428569</v>
      </c>
      <c r="AS61" s="54">
        <v>255</v>
      </c>
      <c r="AT61" s="54">
        <v>265</v>
      </c>
      <c r="AU61" s="53">
        <f t="shared" si="18"/>
        <v>103.92156862745099</v>
      </c>
      <c r="AV61" s="53">
        <v>25</v>
      </c>
      <c r="AW61" s="53">
        <v>25</v>
      </c>
      <c r="AX61" s="53">
        <f t="shared" si="19"/>
        <v>100</v>
      </c>
      <c r="AY61" s="53">
        <v>30</v>
      </c>
      <c r="AZ61" s="53">
        <v>30</v>
      </c>
      <c r="BA61" s="53"/>
      <c r="BB61" s="53"/>
      <c r="BC61" s="53"/>
      <c r="BD61" s="53" t="e">
        <f t="shared" si="124"/>
        <v>#DIV/0!</v>
      </c>
      <c r="BE61" s="53"/>
      <c r="BF61" s="53">
        <v>48</v>
      </c>
      <c r="BG61" s="53" t="e">
        <f t="shared" si="125"/>
        <v>#DIV/0!</v>
      </c>
      <c r="BH61" s="58">
        <f t="shared" si="126"/>
        <v>799</v>
      </c>
      <c r="BI61" s="58">
        <f t="shared" si="127"/>
        <v>841</v>
      </c>
      <c r="BJ61" s="36">
        <f t="shared" si="10"/>
        <v>105.25657071339174</v>
      </c>
      <c r="BK61" s="68">
        <f t="shared" si="24"/>
        <v>990</v>
      </c>
      <c r="BL61" s="69">
        <f t="shared" si="11"/>
        <v>958</v>
      </c>
      <c r="BM61" s="70">
        <f t="shared" si="12"/>
        <v>96.767676767676775</v>
      </c>
    </row>
    <row r="62" spans="1:65" ht="15.75" hidden="1" customHeight="1" x14ac:dyDescent="0.3">
      <c r="A62" s="166"/>
      <c r="B62" s="10" t="s">
        <v>55</v>
      </c>
      <c r="C62" s="19"/>
      <c r="D62" s="14"/>
      <c r="E62" s="15" t="e">
        <f t="shared" si="13"/>
        <v>#DIV/0!</v>
      </c>
      <c r="F62" s="14"/>
      <c r="G62" s="14"/>
      <c r="H62" s="15" t="e">
        <f t="shared" si="128"/>
        <v>#DIV/0!</v>
      </c>
      <c r="I62" s="14"/>
      <c r="J62" s="14"/>
      <c r="K62" s="36" t="e">
        <f t="shared" ref="K62:K70" si="129">J62/I62*100</f>
        <v>#DIV/0!</v>
      </c>
      <c r="L62" s="30">
        <f t="shared" si="0"/>
        <v>0</v>
      </c>
      <c r="M62" s="12">
        <f t="shared" si="1"/>
        <v>0</v>
      </c>
      <c r="N62" s="31" t="e">
        <f t="shared" si="2"/>
        <v>#DIV/0!</v>
      </c>
      <c r="O62" s="19"/>
      <c r="P62" s="14"/>
      <c r="Q62" s="15" t="e">
        <f t="shared" si="3"/>
        <v>#DIV/0!</v>
      </c>
      <c r="R62" s="14"/>
      <c r="S62" s="14"/>
      <c r="T62" s="14"/>
      <c r="U62" s="14"/>
      <c r="V62" s="14"/>
      <c r="W62" s="29"/>
      <c r="X62" s="14"/>
      <c r="Y62" s="14"/>
      <c r="Z62" s="14"/>
      <c r="AA62" s="19"/>
      <c r="AB62" s="19"/>
      <c r="AC62" s="19"/>
      <c r="AD62" s="19"/>
      <c r="AE62" s="19"/>
      <c r="AF62" s="45" t="e">
        <f t="shared" si="15"/>
        <v>#DIV/0!</v>
      </c>
      <c r="AG62" s="19"/>
      <c r="AH62" s="19"/>
      <c r="AI62" s="19"/>
      <c r="AJ62" s="19"/>
      <c r="AK62" s="19"/>
      <c r="AL62" s="51" t="e">
        <f t="shared" si="111"/>
        <v>#DIV/0!</v>
      </c>
      <c r="AM62" s="51"/>
      <c r="AN62" s="51"/>
      <c r="AO62" s="51" t="e">
        <f t="shared" si="123"/>
        <v>#DIV/0!</v>
      </c>
      <c r="AP62" s="51"/>
      <c r="AQ62" s="51"/>
      <c r="AR62" s="47" t="e">
        <f t="shared" si="8"/>
        <v>#DIV/0!</v>
      </c>
      <c r="AS62" s="54"/>
      <c r="AT62" s="54"/>
      <c r="AU62" s="53" t="e">
        <f t="shared" si="18"/>
        <v>#DIV/0!</v>
      </c>
      <c r="AV62" s="53"/>
      <c r="AW62" s="53"/>
      <c r="AX62" s="47" t="e">
        <f t="shared" si="19"/>
        <v>#DIV/0!</v>
      </c>
      <c r="AY62" s="47"/>
      <c r="AZ62" s="47"/>
      <c r="BA62" s="47"/>
      <c r="BB62" s="47"/>
      <c r="BC62" s="47"/>
      <c r="BD62" s="47"/>
      <c r="BE62" s="47"/>
      <c r="BF62" s="47"/>
      <c r="BG62" s="47"/>
      <c r="BH62" s="54">
        <f>O62+R62+U62+AA62+AD62+AG62+AJ62+X62+AM62+AS62+AP62+AV62</f>
        <v>0</v>
      </c>
      <c r="BI62" s="67">
        <f>P62+S62+V62+AB62+AE62+AH62+AK62+AN62+AQ62+Y62+AT62+AW62</f>
        <v>0</v>
      </c>
      <c r="BJ62" s="36" t="e">
        <f t="shared" si="10"/>
        <v>#DIV/0!</v>
      </c>
      <c r="BK62" s="68">
        <f t="shared" si="24"/>
        <v>0</v>
      </c>
      <c r="BL62" s="69">
        <f t="shared" si="11"/>
        <v>0</v>
      </c>
      <c r="BM62" s="70" t="e">
        <f t="shared" si="12"/>
        <v>#DIV/0!</v>
      </c>
    </row>
    <row r="63" spans="1:65" ht="18.75" hidden="1" x14ac:dyDescent="0.3">
      <c r="A63" s="166"/>
      <c r="B63" s="4" t="s">
        <v>68</v>
      </c>
      <c r="C63" s="5">
        <f>C64+C65+C66</f>
        <v>0</v>
      </c>
      <c r="D63" s="8">
        <f>D64+D65+D66</f>
        <v>0</v>
      </c>
      <c r="E63" s="9" t="e">
        <f t="shared" si="13"/>
        <v>#DIV/0!</v>
      </c>
      <c r="F63" s="8"/>
      <c r="G63" s="8"/>
      <c r="H63" s="8"/>
      <c r="I63" s="34"/>
      <c r="J63" s="34"/>
      <c r="K63" s="33" t="e">
        <f t="shared" si="129"/>
        <v>#DIV/0!</v>
      </c>
      <c r="L63" s="27">
        <f t="shared" si="0"/>
        <v>0</v>
      </c>
      <c r="M63" s="8">
        <f t="shared" si="1"/>
        <v>0</v>
      </c>
      <c r="N63" s="28" t="e">
        <f t="shared" si="2"/>
        <v>#DIV/0!</v>
      </c>
      <c r="O63" s="5">
        <f>O64+O65+O66</f>
        <v>0</v>
      </c>
      <c r="P63" s="8">
        <f>P64+P65+P66</f>
        <v>0</v>
      </c>
      <c r="Q63" s="9" t="e">
        <f t="shared" si="3"/>
        <v>#DIV/0!</v>
      </c>
      <c r="R63" s="34"/>
      <c r="S63" s="34"/>
      <c r="T63" s="34"/>
      <c r="U63" s="34">
        <f>U65+U66+U64</f>
        <v>0</v>
      </c>
      <c r="V63" s="34">
        <f>V65+V66+V64</f>
        <v>0</v>
      </c>
      <c r="W63" s="43"/>
      <c r="X63" s="34">
        <f>X64+X65+X66</f>
        <v>0</v>
      </c>
      <c r="Y63" s="34">
        <f>Y64+Y65+Y66</f>
        <v>0</v>
      </c>
      <c r="Z63" s="34" t="e">
        <f>Y63/X63*100</f>
        <v>#DIV/0!</v>
      </c>
      <c r="AA63" s="47"/>
      <c r="AB63" s="47"/>
      <c r="AC63" s="47"/>
      <c r="AD63" s="47"/>
      <c r="AE63" s="47"/>
      <c r="AF63" s="45" t="e">
        <f t="shared" si="15"/>
        <v>#DIV/0!</v>
      </c>
      <c r="AG63" s="47">
        <f>AG64+AG65+AG66</f>
        <v>0</v>
      </c>
      <c r="AH63" s="47"/>
      <c r="AI63" s="47"/>
      <c r="AJ63" s="47"/>
      <c r="AK63" s="47"/>
      <c r="AL63" s="52" t="e">
        <f t="shared" si="111"/>
        <v>#DIV/0!</v>
      </c>
      <c r="AM63" s="52"/>
      <c r="AN63" s="52"/>
      <c r="AO63" s="52" t="e">
        <f t="shared" si="123"/>
        <v>#DIV/0!</v>
      </c>
      <c r="AP63" s="52"/>
      <c r="AQ63" s="52"/>
      <c r="AR63" s="47" t="e">
        <f t="shared" si="8"/>
        <v>#DIV/0!</v>
      </c>
      <c r="AS63" s="5"/>
      <c r="AT63" s="5"/>
      <c r="AU63" s="47" t="e">
        <f t="shared" si="18"/>
        <v>#DIV/0!</v>
      </c>
      <c r="AV63" s="47"/>
      <c r="AW63" s="47"/>
      <c r="AX63" s="47" t="e">
        <f t="shared" si="19"/>
        <v>#DIV/0!</v>
      </c>
      <c r="AY63" s="47"/>
      <c r="AZ63" s="47"/>
      <c r="BA63" s="47"/>
      <c r="BB63" s="47"/>
      <c r="BC63" s="47"/>
      <c r="BD63" s="47"/>
      <c r="BE63" s="47"/>
      <c r="BF63" s="47"/>
      <c r="BG63" s="47"/>
      <c r="BH63" s="5">
        <f>O63+R63+U63+AA63+AD63+AG63+AJ63+X63+AM63+AS63+AP63+AV63</f>
        <v>0</v>
      </c>
      <c r="BI63" s="8">
        <f>P63+S63+V63+AB63+AE63+AH63+AK63+AN63+AQ63+Y63+AT63+AW63</f>
        <v>0</v>
      </c>
      <c r="BJ63" s="35" t="e">
        <f t="shared" si="10"/>
        <v>#DIV/0!</v>
      </c>
      <c r="BK63" s="27">
        <f t="shared" si="24"/>
        <v>0</v>
      </c>
      <c r="BL63" s="8">
        <f t="shared" si="11"/>
        <v>0</v>
      </c>
      <c r="BM63" s="28" t="e">
        <f t="shared" si="12"/>
        <v>#DIV/0!</v>
      </c>
    </row>
    <row r="64" spans="1:65" ht="18.75" hidden="1" x14ac:dyDescent="0.3">
      <c r="A64" s="166"/>
      <c r="B64" s="10" t="s">
        <v>52</v>
      </c>
      <c r="C64" s="11"/>
      <c r="D64" s="12"/>
      <c r="E64" s="13"/>
      <c r="F64" s="14"/>
      <c r="G64" s="14"/>
      <c r="H64" s="14"/>
      <c r="I64" s="14"/>
      <c r="J64" s="14"/>
      <c r="K64" s="36" t="e">
        <f t="shared" si="129"/>
        <v>#DIV/0!</v>
      </c>
      <c r="L64" s="30">
        <f t="shared" si="0"/>
        <v>0</v>
      </c>
      <c r="M64" s="12">
        <f t="shared" si="1"/>
        <v>0</v>
      </c>
      <c r="N64" s="31"/>
      <c r="O64" s="11"/>
      <c r="P64" s="12"/>
      <c r="Q64" s="13" t="e">
        <f t="shared" si="3"/>
        <v>#DIV/0!</v>
      </c>
      <c r="R64" s="14"/>
      <c r="S64" s="14"/>
      <c r="T64" s="14"/>
      <c r="U64" s="14"/>
      <c r="V64" s="14"/>
      <c r="W64" s="29"/>
      <c r="X64" s="14"/>
      <c r="Y64" s="14"/>
      <c r="Z64" s="14" t="e">
        <f>Y64/X64*100</f>
        <v>#DIV/0!</v>
      </c>
      <c r="AA64" s="19"/>
      <c r="AB64" s="19"/>
      <c r="AC64" s="19"/>
      <c r="AD64" s="19"/>
      <c r="AE64" s="19"/>
      <c r="AF64" s="45" t="e">
        <f t="shared" si="15"/>
        <v>#DIV/0!</v>
      </c>
      <c r="AG64" s="19"/>
      <c r="AH64" s="19"/>
      <c r="AI64" s="19"/>
      <c r="AJ64" s="19"/>
      <c r="AK64" s="19"/>
      <c r="AL64" s="51" t="e">
        <f t="shared" si="111"/>
        <v>#DIV/0!</v>
      </c>
      <c r="AM64" s="51"/>
      <c r="AN64" s="51"/>
      <c r="AO64" s="51" t="e">
        <f t="shared" si="123"/>
        <v>#DIV/0!</v>
      </c>
      <c r="AP64" s="51"/>
      <c r="AQ64" s="51"/>
      <c r="AR64" s="47" t="e">
        <f t="shared" si="8"/>
        <v>#DIV/0!</v>
      </c>
      <c r="AS64" s="54"/>
      <c r="AT64" s="54"/>
      <c r="AU64" s="53" t="e">
        <f t="shared" si="18"/>
        <v>#DIV/0!</v>
      </c>
      <c r="AV64" s="53"/>
      <c r="AW64" s="53"/>
      <c r="AX64" s="47" t="e">
        <f t="shared" si="19"/>
        <v>#DIV/0!</v>
      </c>
      <c r="AY64" s="47"/>
      <c r="AZ64" s="47"/>
      <c r="BA64" s="47"/>
      <c r="BB64" s="47"/>
      <c r="BC64" s="47"/>
      <c r="BD64" s="47"/>
      <c r="BE64" s="47"/>
      <c r="BF64" s="47"/>
      <c r="BG64" s="47"/>
      <c r="BH64" s="54">
        <f>O64+R64+U64+AA64+AD64+AG64+AJ64+X64+AM64+AS64+AP64+AV64</f>
        <v>0</v>
      </c>
      <c r="BI64" s="67">
        <f>P64+S64+V64+AB64+AE64+AH64+AK64+AN64+AQ64+Y64+AT64+AW64</f>
        <v>0</v>
      </c>
      <c r="BJ64" s="36" t="e">
        <f t="shared" si="10"/>
        <v>#DIV/0!</v>
      </c>
      <c r="BK64" s="68">
        <f t="shared" si="24"/>
        <v>0</v>
      </c>
      <c r="BL64" s="69">
        <f t="shared" si="11"/>
        <v>0</v>
      </c>
      <c r="BM64" s="70" t="e">
        <f t="shared" si="12"/>
        <v>#DIV/0!</v>
      </c>
    </row>
    <row r="65" spans="1:65" ht="18.75" hidden="1" x14ac:dyDescent="0.3">
      <c r="A65" s="166"/>
      <c r="B65" s="10" t="s">
        <v>53</v>
      </c>
      <c r="C65" s="11"/>
      <c r="D65" s="12"/>
      <c r="E65" s="13"/>
      <c r="F65" s="14"/>
      <c r="G65" s="14"/>
      <c r="H65" s="14"/>
      <c r="I65" s="14"/>
      <c r="J65" s="14"/>
      <c r="K65" s="36" t="e">
        <f t="shared" si="129"/>
        <v>#DIV/0!</v>
      </c>
      <c r="L65" s="30">
        <f t="shared" si="0"/>
        <v>0</v>
      </c>
      <c r="M65" s="12">
        <f t="shared" si="1"/>
        <v>0</v>
      </c>
      <c r="N65" s="31"/>
      <c r="O65" s="11"/>
      <c r="P65" s="12"/>
      <c r="Q65" s="13" t="e">
        <f t="shared" si="3"/>
        <v>#DIV/0!</v>
      </c>
      <c r="R65" s="14"/>
      <c r="S65" s="14"/>
      <c r="T65" s="14"/>
      <c r="U65" s="14"/>
      <c r="V65" s="14"/>
      <c r="W65" s="29"/>
      <c r="X65" s="14"/>
      <c r="Y65" s="14"/>
      <c r="Z65" s="14" t="e">
        <f t="shared" ref="Z65:Z67" si="130">Y65/X65*100</f>
        <v>#DIV/0!</v>
      </c>
      <c r="AA65" s="19"/>
      <c r="AB65" s="19"/>
      <c r="AC65" s="19"/>
      <c r="AD65" s="19"/>
      <c r="AE65" s="19"/>
      <c r="AF65" s="45" t="e">
        <f t="shared" si="15"/>
        <v>#DIV/0!</v>
      </c>
      <c r="AG65" s="19"/>
      <c r="AH65" s="19"/>
      <c r="AI65" s="19"/>
      <c r="AJ65" s="19"/>
      <c r="AK65" s="19"/>
      <c r="AL65" s="51" t="e">
        <f t="shared" si="111"/>
        <v>#DIV/0!</v>
      </c>
      <c r="AM65" s="51"/>
      <c r="AN65" s="51"/>
      <c r="AO65" s="51" t="e">
        <f t="shared" si="123"/>
        <v>#DIV/0!</v>
      </c>
      <c r="AP65" s="51"/>
      <c r="AQ65" s="51"/>
      <c r="AR65" s="47" t="e">
        <f t="shared" si="8"/>
        <v>#DIV/0!</v>
      </c>
      <c r="AS65" s="54"/>
      <c r="AT65" s="54"/>
      <c r="AU65" s="53" t="e">
        <f t="shared" si="18"/>
        <v>#DIV/0!</v>
      </c>
      <c r="AV65" s="53"/>
      <c r="AW65" s="53"/>
      <c r="AX65" s="47" t="e">
        <f t="shared" si="19"/>
        <v>#DIV/0!</v>
      </c>
      <c r="AY65" s="47"/>
      <c r="AZ65" s="47"/>
      <c r="BA65" s="47"/>
      <c r="BB65" s="47"/>
      <c r="BC65" s="47"/>
      <c r="BD65" s="47"/>
      <c r="BE65" s="47"/>
      <c r="BF65" s="47"/>
      <c r="BG65" s="47"/>
      <c r="BH65" s="54">
        <f>O65+R65+U65+AA65+AD65+AG65+AJ65+X65+AM65+AS65+AP65+AV65</f>
        <v>0</v>
      </c>
      <c r="BI65" s="67">
        <f>P65+S65+V65+AB65+AE65+AH65+AK65+AN65+AQ65+Y65+AT65+AW65</f>
        <v>0</v>
      </c>
      <c r="BJ65" s="36" t="e">
        <f t="shared" si="10"/>
        <v>#DIV/0!</v>
      </c>
      <c r="BK65" s="68">
        <f t="shared" si="24"/>
        <v>0</v>
      </c>
      <c r="BL65" s="69">
        <f t="shared" si="11"/>
        <v>0</v>
      </c>
      <c r="BM65" s="70" t="e">
        <f t="shared" si="12"/>
        <v>#DIV/0!</v>
      </c>
    </row>
    <row r="66" spans="1:65" ht="18.75" hidden="1" x14ac:dyDescent="0.3">
      <c r="A66" s="166"/>
      <c r="B66" s="10" t="s">
        <v>54</v>
      </c>
      <c r="C66" s="11"/>
      <c r="D66" s="12"/>
      <c r="E66" s="13" t="e">
        <f t="shared" si="13"/>
        <v>#DIV/0!</v>
      </c>
      <c r="F66" s="14"/>
      <c r="G66" s="14"/>
      <c r="H66" s="14"/>
      <c r="I66" s="14"/>
      <c r="J66" s="14"/>
      <c r="K66" s="36" t="e">
        <f t="shared" si="129"/>
        <v>#DIV/0!</v>
      </c>
      <c r="L66" s="30">
        <f t="shared" si="0"/>
        <v>0</v>
      </c>
      <c r="M66" s="12">
        <f t="shared" si="1"/>
        <v>0</v>
      </c>
      <c r="N66" s="31" t="e">
        <f t="shared" si="2"/>
        <v>#DIV/0!</v>
      </c>
      <c r="O66" s="11"/>
      <c r="P66" s="12"/>
      <c r="Q66" s="13" t="e">
        <f t="shared" si="3"/>
        <v>#DIV/0!</v>
      </c>
      <c r="R66" s="14"/>
      <c r="S66" s="14"/>
      <c r="T66" s="14"/>
      <c r="U66" s="14"/>
      <c r="V66" s="14"/>
      <c r="W66" s="29"/>
      <c r="X66" s="14"/>
      <c r="Y66" s="14"/>
      <c r="Z66" s="14" t="e">
        <f t="shared" si="130"/>
        <v>#DIV/0!</v>
      </c>
      <c r="AA66" s="19"/>
      <c r="AB66" s="19"/>
      <c r="AC66" s="19"/>
      <c r="AD66" s="19"/>
      <c r="AE66" s="19"/>
      <c r="AF66" s="45" t="e">
        <f t="shared" si="15"/>
        <v>#DIV/0!</v>
      </c>
      <c r="AG66" s="19"/>
      <c r="AH66" s="19"/>
      <c r="AI66" s="19"/>
      <c r="AJ66" s="19"/>
      <c r="AK66" s="19"/>
      <c r="AL66" s="51" t="e">
        <f t="shared" si="111"/>
        <v>#DIV/0!</v>
      </c>
      <c r="AM66" s="51"/>
      <c r="AN66" s="51"/>
      <c r="AO66" s="51" t="e">
        <f t="shared" si="123"/>
        <v>#DIV/0!</v>
      </c>
      <c r="AP66" s="51"/>
      <c r="AQ66" s="51"/>
      <c r="AR66" s="47" t="e">
        <f t="shared" si="8"/>
        <v>#DIV/0!</v>
      </c>
      <c r="AS66" s="54"/>
      <c r="AT66" s="54"/>
      <c r="AU66" s="53" t="e">
        <f t="shared" si="18"/>
        <v>#DIV/0!</v>
      </c>
      <c r="AV66" s="53"/>
      <c r="AW66" s="53"/>
      <c r="AX66" s="47" t="e">
        <f t="shared" si="19"/>
        <v>#DIV/0!</v>
      </c>
      <c r="AY66" s="47"/>
      <c r="AZ66" s="47"/>
      <c r="BA66" s="47"/>
      <c r="BB66" s="47"/>
      <c r="BC66" s="47"/>
      <c r="BD66" s="47"/>
      <c r="BE66" s="47"/>
      <c r="BF66" s="47"/>
      <c r="BG66" s="47"/>
      <c r="BH66" s="54">
        <f>O66+R66+U66+AA66+AD66+AG66+AJ66+X66+AM66+AS66+AP66+AV66</f>
        <v>0</v>
      </c>
      <c r="BI66" s="67"/>
      <c r="BJ66" s="36" t="e">
        <f t="shared" si="10"/>
        <v>#DIV/0!</v>
      </c>
      <c r="BK66" s="68">
        <f t="shared" si="24"/>
        <v>0</v>
      </c>
      <c r="BL66" s="69">
        <f t="shared" si="11"/>
        <v>0</v>
      </c>
      <c r="BM66" s="70" t="e">
        <f t="shared" si="12"/>
        <v>#DIV/0!</v>
      </c>
    </row>
    <row r="67" spans="1:65" ht="18.75" x14ac:dyDescent="0.3">
      <c r="A67" s="166"/>
      <c r="B67" s="4" t="s">
        <v>69</v>
      </c>
      <c r="C67" s="5">
        <f>C68+C69+C70</f>
        <v>0</v>
      </c>
      <c r="D67" s="8">
        <f>D68+D69+D70</f>
        <v>0</v>
      </c>
      <c r="E67" s="9" t="e">
        <f t="shared" si="13"/>
        <v>#DIV/0!</v>
      </c>
      <c r="F67" s="8"/>
      <c r="G67" s="8"/>
      <c r="H67" s="8"/>
      <c r="I67" s="34">
        <f>I68+I69+I70</f>
        <v>25</v>
      </c>
      <c r="J67" s="34">
        <f>J68+J69+J70</f>
        <v>0</v>
      </c>
      <c r="K67" s="33">
        <f t="shared" si="129"/>
        <v>0</v>
      </c>
      <c r="L67" s="27">
        <f t="shared" si="0"/>
        <v>25</v>
      </c>
      <c r="M67" s="8">
        <f t="shared" si="1"/>
        <v>0</v>
      </c>
      <c r="N67" s="28">
        <f t="shared" si="2"/>
        <v>0</v>
      </c>
      <c r="O67" s="5">
        <f>O68+O69+O70</f>
        <v>0</v>
      </c>
      <c r="P67" s="8"/>
      <c r="Q67" s="9"/>
      <c r="R67" s="34">
        <f>R68+R69+R70</f>
        <v>0</v>
      </c>
      <c r="S67" s="34">
        <f>S68+S69+S70</f>
        <v>0</v>
      </c>
      <c r="T67" s="34" t="e">
        <f>S67/R67*100</f>
        <v>#DIV/0!</v>
      </c>
      <c r="U67" s="34">
        <f>U68+U69+U70</f>
        <v>22</v>
      </c>
      <c r="V67" s="34">
        <f>V68+V69+V70</f>
        <v>0</v>
      </c>
      <c r="W67" s="39">
        <f>V67/U67*100</f>
        <v>0</v>
      </c>
      <c r="X67" s="34">
        <f>X68+X69+X70</f>
        <v>20</v>
      </c>
      <c r="Y67" s="34">
        <f>Y68+Y69+Y70</f>
        <v>0</v>
      </c>
      <c r="Z67" s="39">
        <f t="shared" si="130"/>
        <v>0</v>
      </c>
      <c r="AA67" s="5">
        <f>AA68+AA69+AA70</f>
        <v>50</v>
      </c>
      <c r="AB67" s="5">
        <f>AB68+AB69+AB70</f>
        <v>0</v>
      </c>
      <c r="AC67" s="47"/>
      <c r="AD67" s="5">
        <f>AD68+AD69+AD70</f>
        <v>0</v>
      </c>
      <c r="AE67" s="5">
        <f>AE68+AE69+AE70</f>
        <v>0</v>
      </c>
      <c r="AF67" s="9" t="e">
        <f t="shared" si="15"/>
        <v>#DIV/0!</v>
      </c>
      <c r="AG67" s="47">
        <f>AG68+AG69+AG70</f>
        <v>28</v>
      </c>
      <c r="AH67" s="47">
        <f>AH68+AH69+AH70</f>
        <v>0</v>
      </c>
      <c r="AI67" s="47"/>
      <c r="AJ67" s="47">
        <f>AJ68+AJ69+AJ70</f>
        <v>0</v>
      </c>
      <c r="AK67" s="47">
        <f>AK68+AK69+AK70</f>
        <v>0</v>
      </c>
      <c r="AL67" s="49" t="e">
        <f t="shared" si="111"/>
        <v>#DIV/0!</v>
      </c>
      <c r="AM67" s="49">
        <f>AM68+AM69+AM70</f>
        <v>0</v>
      </c>
      <c r="AN67" s="49">
        <f>AN68+AN69+AN70</f>
        <v>50</v>
      </c>
      <c r="AO67" s="49" t="e">
        <f t="shared" si="123"/>
        <v>#DIV/0!</v>
      </c>
      <c r="AP67" s="5">
        <f>AP68+AP69+AP70</f>
        <v>50</v>
      </c>
      <c r="AQ67" s="5"/>
      <c r="AR67" s="47">
        <f t="shared" si="8"/>
        <v>0</v>
      </c>
      <c r="AS67" s="5">
        <f>AS68+AS69+AS70</f>
        <v>10</v>
      </c>
      <c r="AT67" s="5">
        <f>AT68+AT69+AT70</f>
        <v>135</v>
      </c>
      <c r="AU67" s="47">
        <f t="shared" si="18"/>
        <v>1350</v>
      </c>
      <c r="AV67" s="5">
        <f>AV68+AV69+AV70</f>
        <v>75</v>
      </c>
      <c r="AW67" s="5">
        <f>AW68+AW69+AW70</f>
        <v>75</v>
      </c>
      <c r="AX67" s="47">
        <f t="shared" si="19"/>
        <v>100</v>
      </c>
      <c r="AY67" s="47">
        <f>AY68+AY69+AY70</f>
        <v>150</v>
      </c>
      <c r="AZ67" s="47">
        <f>AZ68+AZ69+AZ70</f>
        <v>50</v>
      </c>
      <c r="BA67" s="56">
        <f>AZ67/AY67*100</f>
        <v>33.333333333333329</v>
      </c>
      <c r="BB67" s="56">
        <f>BB68+BB69+BB70</f>
        <v>0</v>
      </c>
      <c r="BC67" s="56">
        <f>BC68+BC69+BC70</f>
        <v>50</v>
      </c>
      <c r="BD67" s="56" t="e">
        <f>BC67/BB67*100</f>
        <v>#DIV/0!</v>
      </c>
      <c r="BE67" s="56"/>
      <c r="BF67" s="56"/>
      <c r="BG67" s="56"/>
      <c r="BH67" s="5">
        <f>O67+R67+U67+AA67+AD67+AG67+AJ67+X67+AM67+AS67+AP67+AV67+AY67</f>
        <v>405</v>
      </c>
      <c r="BI67" s="5">
        <f>P67+S67+V67+AB67+AE67+AH67+AK67+AN67+AQ67+Y67+AT67+AW67+AZ67</f>
        <v>310</v>
      </c>
      <c r="BJ67" s="35">
        <f t="shared" si="10"/>
        <v>76.543209876543202</v>
      </c>
      <c r="BK67" s="27">
        <f t="shared" si="24"/>
        <v>430</v>
      </c>
      <c r="BL67" s="8">
        <f t="shared" si="11"/>
        <v>310</v>
      </c>
      <c r="BM67" s="28">
        <f t="shared" si="12"/>
        <v>72.093023255813947</v>
      </c>
    </row>
    <row r="68" spans="1:65" ht="18.75" x14ac:dyDescent="0.3">
      <c r="A68" s="166"/>
      <c r="B68" s="10" t="s">
        <v>52</v>
      </c>
      <c r="C68" s="11"/>
      <c r="D68" s="12"/>
      <c r="E68" s="13" t="e">
        <f t="shared" si="13"/>
        <v>#DIV/0!</v>
      </c>
      <c r="F68" s="14"/>
      <c r="G68" s="14"/>
      <c r="H68" s="14"/>
      <c r="I68" s="14"/>
      <c r="J68" s="14"/>
      <c r="K68" s="36" t="e">
        <f t="shared" si="129"/>
        <v>#DIV/0!</v>
      </c>
      <c r="L68" s="30">
        <f t="shared" si="0"/>
        <v>0</v>
      </c>
      <c r="M68" s="12">
        <f t="shared" si="1"/>
        <v>0</v>
      </c>
      <c r="N68" s="31" t="e">
        <f t="shared" si="2"/>
        <v>#DIV/0!</v>
      </c>
      <c r="O68" s="11"/>
      <c r="P68" s="11"/>
      <c r="Q68" s="11" t="e">
        <f t="shared" si="3"/>
        <v>#DIV/0!</v>
      </c>
      <c r="R68" s="14"/>
      <c r="S68" s="14"/>
      <c r="T68" s="14"/>
      <c r="U68" s="14"/>
      <c r="V68" s="14"/>
      <c r="W68" s="41" t="e">
        <f t="shared" ref="W68:W70" si="131">V68/U68*100</f>
        <v>#DIV/0!</v>
      </c>
      <c r="X68" s="14"/>
      <c r="Y68" s="14"/>
      <c r="Z68" s="46" t="e">
        <f t="shared" ref="Z68:Z70" si="132">Y68/X68*100</f>
        <v>#DIV/0!</v>
      </c>
      <c r="AA68" s="30"/>
      <c r="AB68" s="19"/>
      <c r="AC68" s="19"/>
      <c r="AD68" s="11"/>
      <c r="AE68" s="11"/>
      <c r="AF68" s="13" t="e">
        <f t="shared" si="15"/>
        <v>#DIV/0!</v>
      </c>
      <c r="AG68" s="19"/>
      <c r="AH68" s="19"/>
      <c r="AI68" s="13" t="e">
        <f>AH68/AG68*100</f>
        <v>#DIV/0!</v>
      </c>
      <c r="AJ68" s="19"/>
      <c r="AK68" s="19"/>
      <c r="AL68" s="51" t="e">
        <f t="shared" si="111"/>
        <v>#DIV/0!</v>
      </c>
      <c r="AM68" s="51"/>
      <c r="AN68" s="51"/>
      <c r="AO68" s="51" t="e">
        <f t="shared" si="123"/>
        <v>#DIV/0!</v>
      </c>
      <c r="AP68" s="51"/>
      <c r="AQ68" s="51"/>
      <c r="AR68" s="53" t="e">
        <f t="shared" si="8"/>
        <v>#DIV/0!</v>
      </c>
      <c r="AS68" s="54"/>
      <c r="AT68" s="54"/>
      <c r="AU68" s="53" t="e">
        <f t="shared" si="18"/>
        <v>#DIV/0!</v>
      </c>
      <c r="AV68" s="53"/>
      <c r="AW68" s="53"/>
      <c r="AX68" s="53" t="e">
        <f t="shared" si="19"/>
        <v>#DIV/0!</v>
      </c>
      <c r="AY68" s="53"/>
      <c r="AZ68" s="53"/>
      <c r="BA68" s="53"/>
      <c r="BB68" s="53"/>
      <c r="BC68" s="53"/>
      <c r="BD68" s="53" t="e">
        <f>BC68/BB68*100</f>
        <v>#DIV/0!</v>
      </c>
      <c r="BE68" s="53"/>
      <c r="BF68" s="53"/>
      <c r="BG68" s="53"/>
      <c r="BH68" s="58">
        <f>O68+R68+U68+AA68+AD68+AG68+AJ68+X68+AM68+AS68+AP68+AV68+AY68+BB68</f>
        <v>0</v>
      </c>
      <c r="BI68" s="58">
        <f>P68+S68+V68+AB68+AE68+AH68+AK68+AN68+AQ68+Y68+AT68+AW68+AZ68+BC68</f>
        <v>0</v>
      </c>
      <c r="BJ68" s="36" t="e">
        <f t="shared" si="10"/>
        <v>#DIV/0!</v>
      </c>
      <c r="BK68" s="68">
        <f t="shared" si="24"/>
        <v>0</v>
      </c>
      <c r="BL68" s="69">
        <f t="shared" si="11"/>
        <v>0</v>
      </c>
      <c r="BM68" s="70" t="e">
        <f t="shared" si="12"/>
        <v>#DIV/0!</v>
      </c>
    </row>
    <row r="69" spans="1:65" ht="18.75" x14ac:dyDescent="0.3">
      <c r="A69" s="166"/>
      <c r="B69" s="10" t="s">
        <v>53</v>
      </c>
      <c r="C69" s="11"/>
      <c r="D69" s="12"/>
      <c r="E69" s="13" t="e">
        <f t="shared" si="13"/>
        <v>#DIV/0!</v>
      </c>
      <c r="F69" s="14"/>
      <c r="G69" s="14"/>
      <c r="H69" s="14"/>
      <c r="I69" s="14">
        <v>7</v>
      </c>
      <c r="J69" s="14"/>
      <c r="K69" s="36">
        <f t="shared" si="129"/>
        <v>0</v>
      </c>
      <c r="L69" s="30">
        <f t="shared" si="0"/>
        <v>7</v>
      </c>
      <c r="M69" s="12">
        <f t="shared" si="1"/>
        <v>0</v>
      </c>
      <c r="N69" s="31">
        <f t="shared" si="2"/>
        <v>0</v>
      </c>
      <c r="O69" s="11"/>
      <c r="P69" s="11"/>
      <c r="Q69" s="11" t="e">
        <f t="shared" si="3"/>
        <v>#DIV/0!</v>
      </c>
      <c r="R69" s="14"/>
      <c r="S69" s="14"/>
      <c r="T69" s="14"/>
      <c r="U69" s="14"/>
      <c r="V69" s="14"/>
      <c r="W69" s="41" t="e">
        <f t="shared" si="131"/>
        <v>#DIV/0!</v>
      </c>
      <c r="X69" s="14"/>
      <c r="Y69" s="14"/>
      <c r="Z69" s="46" t="e">
        <f t="shared" si="132"/>
        <v>#DIV/0!</v>
      </c>
      <c r="AA69" s="30">
        <v>25</v>
      </c>
      <c r="AB69" s="19"/>
      <c r="AC69" s="19"/>
      <c r="AD69" s="11"/>
      <c r="AE69" s="11"/>
      <c r="AF69" s="13" t="e">
        <f t="shared" si="15"/>
        <v>#DIV/0!</v>
      </c>
      <c r="AG69" s="19"/>
      <c r="AH69" s="19"/>
      <c r="AI69" s="13" t="e">
        <f>AH69/AG69*100</f>
        <v>#DIV/0!</v>
      </c>
      <c r="AJ69" s="19"/>
      <c r="AK69" s="19"/>
      <c r="AL69" s="51" t="e">
        <f t="shared" si="111"/>
        <v>#DIV/0!</v>
      </c>
      <c r="AM69" s="51"/>
      <c r="AN69" s="51"/>
      <c r="AO69" s="51" t="e">
        <f t="shared" ref="AO69:AO70" si="133">AN69/AM69*100</f>
        <v>#DIV/0!</v>
      </c>
      <c r="AP69" s="51"/>
      <c r="AQ69" s="51"/>
      <c r="AR69" s="53" t="e">
        <f t="shared" si="8"/>
        <v>#DIV/0!</v>
      </c>
      <c r="AS69" s="54"/>
      <c r="AT69" s="54">
        <v>32</v>
      </c>
      <c r="AU69" s="53" t="e">
        <f t="shared" si="18"/>
        <v>#DIV/0!</v>
      </c>
      <c r="AV69" s="53"/>
      <c r="AW69" s="53"/>
      <c r="AX69" s="53" t="e">
        <f t="shared" si="19"/>
        <v>#DIV/0!</v>
      </c>
      <c r="AY69" s="53">
        <v>25</v>
      </c>
      <c r="AZ69" s="53"/>
      <c r="BA69" s="53">
        <f>AZ69/AY69*100</f>
        <v>0</v>
      </c>
      <c r="BB69" s="53"/>
      <c r="BC69" s="53">
        <v>15</v>
      </c>
      <c r="BD69" s="53" t="e">
        <f t="shared" ref="BD69:BD70" si="134">BC69/BB69*100</f>
        <v>#DIV/0!</v>
      </c>
      <c r="BE69" s="53"/>
      <c r="BF69" s="53"/>
      <c r="BG69" s="53"/>
      <c r="BH69" s="58">
        <f t="shared" ref="BH69:BH70" si="135">O69+R69+U69+AA69+AD69+AG69+AJ69+X69+AM69+AS69+AP69+AV69+AY69+BB69</f>
        <v>50</v>
      </c>
      <c r="BI69" s="58">
        <f t="shared" ref="BI69:BI70" si="136">P69+S69+V69+AB69+AE69+AH69+AK69+AN69+AQ69+Y69+AT69+AW69+AZ69+BC69</f>
        <v>47</v>
      </c>
      <c r="BJ69" s="36">
        <f t="shared" si="10"/>
        <v>94</v>
      </c>
      <c r="BK69" s="68">
        <f t="shared" si="24"/>
        <v>57</v>
      </c>
      <c r="BL69" s="69">
        <f t="shared" si="11"/>
        <v>47</v>
      </c>
      <c r="BM69" s="70">
        <f t="shared" si="12"/>
        <v>82.456140350877192</v>
      </c>
    </row>
    <row r="70" spans="1:65" ht="18.75" x14ac:dyDescent="0.3">
      <c r="A70" s="167"/>
      <c r="B70" s="10" t="s">
        <v>54</v>
      </c>
      <c r="C70" s="72"/>
      <c r="D70" s="73"/>
      <c r="E70" s="74" t="e">
        <f t="shared" ref="E70:E72" si="137">D70/C70*100</f>
        <v>#DIV/0!</v>
      </c>
      <c r="F70" s="75"/>
      <c r="G70" s="75"/>
      <c r="H70" s="75"/>
      <c r="I70" s="75">
        <v>18</v>
      </c>
      <c r="J70" s="75"/>
      <c r="K70" s="36">
        <f t="shared" si="129"/>
        <v>0</v>
      </c>
      <c r="L70" s="30">
        <f t="shared" ref="L70:L80" si="138">C70+F70+I70</f>
        <v>18</v>
      </c>
      <c r="M70" s="12">
        <f t="shared" ref="M70:M80" si="139">D70+G70+J70</f>
        <v>0</v>
      </c>
      <c r="N70" s="31">
        <f t="shared" ref="N70:N80" si="140">M70/L70*100</f>
        <v>0</v>
      </c>
      <c r="O70" s="11"/>
      <c r="P70" s="11"/>
      <c r="Q70" s="11" t="e">
        <f t="shared" ref="Q70:Q78" si="141">P70/O70*100</f>
        <v>#DIV/0!</v>
      </c>
      <c r="R70" s="14"/>
      <c r="S70" s="14"/>
      <c r="T70" s="14"/>
      <c r="U70" s="14">
        <v>22</v>
      </c>
      <c r="V70" s="14"/>
      <c r="W70" s="41">
        <f t="shared" si="131"/>
        <v>0</v>
      </c>
      <c r="X70" s="14">
        <v>20</v>
      </c>
      <c r="Y70" s="14"/>
      <c r="Z70" s="46">
        <f t="shared" si="132"/>
        <v>0</v>
      </c>
      <c r="AA70" s="30">
        <v>25</v>
      </c>
      <c r="AB70" s="19"/>
      <c r="AC70" s="19"/>
      <c r="AD70" s="11"/>
      <c r="AE70" s="11"/>
      <c r="AF70" s="13" t="e">
        <f t="shared" si="15"/>
        <v>#DIV/0!</v>
      </c>
      <c r="AG70" s="19">
        <v>28</v>
      </c>
      <c r="AH70" s="19"/>
      <c r="AI70" s="13">
        <f>AH70/AG70*100</f>
        <v>0</v>
      </c>
      <c r="AJ70" s="19"/>
      <c r="AK70" s="19"/>
      <c r="AL70" s="51" t="e">
        <f t="shared" si="111"/>
        <v>#DIV/0!</v>
      </c>
      <c r="AM70" s="51"/>
      <c r="AN70" s="51">
        <v>50</v>
      </c>
      <c r="AO70" s="51" t="e">
        <f t="shared" si="133"/>
        <v>#DIV/0!</v>
      </c>
      <c r="AP70" s="51">
        <v>50</v>
      </c>
      <c r="AQ70" s="51"/>
      <c r="AR70" s="53">
        <f t="shared" ref="AR70:AR80" si="142">AQ70/AP70*100</f>
        <v>0</v>
      </c>
      <c r="AS70" s="54">
        <v>10</v>
      </c>
      <c r="AT70" s="54">
        <v>103</v>
      </c>
      <c r="AU70" s="53">
        <f t="shared" si="18"/>
        <v>1030</v>
      </c>
      <c r="AV70" s="53">
        <v>75</v>
      </c>
      <c r="AW70" s="53">
        <v>75</v>
      </c>
      <c r="AX70" s="53">
        <f t="shared" si="19"/>
        <v>100</v>
      </c>
      <c r="AY70" s="53">
        <v>125</v>
      </c>
      <c r="AZ70" s="53">
        <v>50</v>
      </c>
      <c r="BA70" s="53">
        <f>AZ70/AY70*100</f>
        <v>40</v>
      </c>
      <c r="BB70" s="53"/>
      <c r="BC70" s="53">
        <v>35</v>
      </c>
      <c r="BD70" s="53" t="e">
        <f t="shared" si="134"/>
        <v>#DIV/0!</v>
      </c>
      <c r="BE70" s="53"/>
      <c r="BF70" s="53"/>
      <c r="BG70" s="53"/>
      <c r="BH70" s="58">
        <f t="shared" si="135"/>
        <v>355</v>
      </c>
      <c r="BI70" s="58">
        <f t="shared" si="136"/>
        <v>313</v>
      </c>
      <c r="BJ70" s="36">
        <f t="shared" ref="BJ70:BJ80" si="143">BI70/BH70*100</f>
        <v>88.16901408450704</v>
      </c>
      <c r="BK70" s="68">
        <f t="shared" ref="BK70:BK78" si="144">BH70+L70</f>
        <v>373</v>
      </c>
      <c r="BL70" s="69">
        <f t="shared" ref="BL70:BL78" si="145">BI70+M70</f>
        <v>313</v>
      </c>
      <c r="BM70" s="70">
        <f t="shared" ref="BM70:BM80" si="146">BL70/BK70*100</f>
        <v>83.914209115281508</v>
      </c>
    </row>
    <row r="71" spans="1:65" ht="18.75" x14ac:dyDescent="0.3">
      <c r="A71" s="76"/>
      <c r="B71" s="77"/>
      <c r="C71" s="19"/>
      <c r="D71" s="14"/>
      <c r="E71" s="78"/>
      <c r="F71" s="14"/>
      <c r="G71" s="14"/>
      <c r="H71" s="14"/>
      <c r="I71" s="14"/>
      <c r="J71" s="14"/>
      <c r="K71" s="29"/>
      <c r="L71" s="30"/>
      <c r="M71" s="12"/>
      <c r="N71" s="31"/>
      <c r="O71" s="19"/>
      <c r="P71" s="14"/>
      <c r="Q71" s="15"/>
      <c r="R71" s="14"/>
      <c r="S71" s="14"/>
      <c r="T71" s="14"/>
      <c r="U71" s="14"/>
      <c r="V71" s="14"/>
      <c r="W71" s="29"/>
      <c r="X71" s="14"/>
      <c r="Y71" s="14"/>
      <c r="Z71" s="14"/>
      <c r="AA71" s="19"/>
      <c r="AB71" s="19"/>
      <c r="AC71" s="19"/>
      <c r="AD71" s="19"/>
      <c r="AE71" s="19"/>
      <c r="AF71" s="13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59"/>
      <c r="AS71" s="60"/>
      <c r="AT71" s="60"/>
      <c r="AU71" s="53"/>
      <c r="AV71" s="53"/>
      <c r="AW71" s="53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60"/>
      <c r="BI71" s="71"/>
      <c r="BJ71" s="36"/>
      <c r="BK71" s="68"/>
      <c r="BL71" s="69"/>
      <c r="BM71" s="70"/>
    </row>
    <row r="72" spans="1:65" ht="27" customHeight="1" x14ac:dyDescent="0.35">
      <c r="A72" s="175" t="s">
        <v>70</v>
      </c>
      <c r="B72" s="175"/>
      <c r="C72" s="79">
        <f>C67+C63+C58+C53+C50+C45+C40+C35+C30+C25+C20+C15+C10+C5</f>
        <v>3961</v>
      </c>
      <c r="D72" s="80">
        <f>D67+D63+D58+D53+D50+D45+D40+D35+D30+D25+D20+D15+D10+D5</f>
        <v>2145</v>
      </c>
      <c r="E72" s="81">
        <f t="shared" si="137"/>
        <v>54.152991668770511</v>
      </c>
      <c r="F72" s="82">
        <f>F67+F63+F58+F53+F50+F45+F40+F35+F30+F25+F20+F15+F10+F5</f>
        <v>9313</v>
      </c>
      <c r="G72" s="82">
        <f>G67+G63+G58+G53+G50+G45+G40+G35+G30+G25+G20+G15+G10+G5</f>
        <v>5622</v>
      </c>
      <c r="H72" s="83">
        <f>G72/F72*100</f>
        <v>60.367228605175562</v>
      </c>
      <c r="I72" s="82">
        <f>I67+I63+I58+I53+I50+I45+I40+I35+I30+I25+I20+I15+I10+I5</f>
        <v>3290</v>
      </c>
      <c r="J72" s="82">
        <f>J67+J63+J58+J53+J50+J45+J40+J35+J30+J25+J20+J15+J10+J5</f>
        <v>4620</v>
      </c>
      <c r="K72" s="94">
        <f>J72/I72*100</f>
        <v>140.42553191489361</v>
      </c>
      <c r="L72" s="95">
        <f t="shared" si="138"/>
        <v>16564</v>
      </c>
      <c r="M72" s="88">
        <f t="shared" si="139"/>
        <v>12387</v>
      </c>
      <c r="N72" s="96">
        <f t="shared" si="140"/>
        <v>74.782661192948567</v>
      </c>
      <c r="O72" s="87">
        <f>O67+O63+O58+O53+O50+O45+O40+O35+O30+O25+O20+O15+O10+O5</f>
        <v>8067</v>
      </c>
      <c r="P72" s="88">
        <f>P67+P63+P58+P53+P50+P45+P40+P35+P30+P25+P20+P15+P10+P5</f>
        <v>7815</v>
      </c>
      <c r="Q72" s="96">
        <f>P72/O72*100</f>
        <v>96.876162142060238</v>
      </c>
      <c r="R72" s="88">
        <f t="shared" ref="R72:AK72" si="147">R67+R63+R58+R53+R50+R45+R40+R35+R30+R25+R20+R15+R10+R5</f>
        <v>1417</v>
      </c>
      <c r="S72" s="88">
        <f t="shared" si="147"/>
        <v>3520</v>
      </c>
      <c r="T72" s="88">
        <f>S72/R72*100</f>
        <v>248.41213832039523</v>
      </c>
      <c r="U72" s="88">
        <f>U67+U63+U58+U53+U50+U45+U40+U35+U30+U25+U20+U15+U10+U5</f>
        <v>2846</v>
      </c>
      <c r="V72" s="88">
        <f>V67+V63+V58+V53+V50+V45+V40+V35+V30+V25+V20+V15+V10+V5</f>
        <v>1649</v>
      </c>
      <c r="W72" s="88">
        <f>V72/U72*100</f>
        <v>57.94096978215039</v>
      </c>
      <c r="X72" s="88">
        <f t="shared" si="147"/>
        <v>1776</v>
      </c>
      <c r="Y72" s="88">
        <f t="shared" si="147"/>
        <v>2160</v>
      </c>
      <c r="Z72" s="89">
        <f>Y72/X72*100</f>
        <v>121.62162162162163</v>
      </c>
      <c r="AA72" s="88">
        <f t="shared" si="147"/>
        <v>1813</v>
      </c>
      <c r="AB72" s="88">
        <f t="shared" si="147"/>
        <v>2374</v>
      </c>
      <c r="AC72" s="88">
        <f>AB72/AA72*100</f>
        <v>130.94318808604524</v>
      </c>
      <c r="AD72" s="88">
        <f t="shared" si="147"/>
        <v>3160</v>
      </c>
      <c r="AE72" s="88">
        <f t="shared" si="147"/>
        <v>2455</v>
      </c>
      <c r="AF72" s="96">
        <f t="shared" ref="AF72:AF80" si="148">AE72/AD72*100</f>
        <v>77.689873417721529</v>
      </c>
      <c r="AG72" s="88">
        <f t="shared" si="147"/>
        <v>4057</v>
      </c>
      <c r="AH72" s="88">
        <f t="shared" si="147"/>
        <v>2595</v>
      </c>
      <c r="AI72" s="88">
        <f>AH72/AG72*100</f>
        <v>63.963519842247962</v>
      </c>
      <c r="AJ72" s="88">
        <f t="shared" si="147"/>
        <v>5655</v>
      </c>
      <c r="AK72" s="88">
        <f t="shared" si="147"/>
        <v>6122</v>
      </c>
      <c r="AL72" s="108">
        <f>AK72/AJ72*100</f>
        <v>108.2581786030062</v>
      </c>
      <c r="AM72" s="88">
        <f>AM67+AM58+AM53+AM50+AM45+AM40+AM35+AM30+AM25+AM20+AM15+AM10+AM5</f>
        <v>3417</v>
      </c>
      <c r="AN72" s="88">
        <f>AN67+AN58+AN53+AN50+AN45+AN40+AN35+AN30+AN25+AN20+AN15+AN10+AN5</f>
        <v>4811</v>
      </c>
      <c r="AO72" s="108">
        <f>AN72/AM72*100</f>
        <v>140.7960199004975</v>
      </c>
      <c r="AP72" s="88">
        <f>AP67+AP58+AP50+AP45+AP40+AP35+AP30+AP25+AP20+AP15+AP10+AP5+AP53</f>
        <v>4240</v>
      </c>
      <c r="AQ72" s="88">
        <f>AQ67+AQ58+AQ50+AQ45+AQ40+AQ35+AQ30+AQ25+AQ20+AQ15+AQ10+AQ5+AQ53</f>
        <v>3848</v>
      </c>
      <c r="AR72" s="111">
        <f t="shared" si="142"/>
        <v>90.754716981132077</v>
      </c>
      <c r="AS72" s="111">
        <f>AS67+AS58+AS53+AS50+AS45+AS40+AS35+AS30+AS25+AS20+AS15+AS10+AS5</f>
        <v>4962</v>
      </c>
      <c r="AT72" s="111">
        <f>AT67+AT58+AT53+AT50+AT45+AT40+AT35+AT30+AT25+AT20+AT15+AT10+AT5</f>
        <v>4723</v>
      </c>
      <c r="AU72" s="112">
        <f t="shared" ref="AU72:AU80" si="149">AT72/AS72*100</f>
        <v>95.183393792825484</v>
      </c>
      <c r="AV72" s="111">
        <f>AV67+AV58+AV53+AV50+AV45+AV40+AV35+AV30+AV25+AV20+AV15+AV10+AV5</f>
        <v>4076</v>
      </c>
      <c r="AW72" s="111">
        <f>AW67+AW58+AW53+AW50+AW45+AW40+AW35+AW30+AW25+AW20+AW15+AW10+AW5</f>
        <v>4643</v>
      </c>
      <c r="AX72" s="112">
        <f t="shared" ref="AX72:AX80" si="150">AW72/AV72*100</f>
        <v>113.91069676153091</v>
      </c>
      <c r="AY72" s="112">
        <f>AY67+AY58+AY53+AY45+AY40+AY35+AY30+AY25+AY20+AY15+AY10+AY5</f>
        <v>4079</v>
      </c>
      <c r="AZ72" s="112">
        <f>AZ67+AZ58+AZ53+AZ45+AZ40+AZ35+AZ30+AZ25+AZ20+AZ15+AZ10+AZ5</f>
        <v>2977</v>
      </c>
      <c r="BA72" s="137">
        <f>AZ72/AY72*100</f>
        <v>72.983574405491552</v>
      </c>
      <c r="BB72" s="137">
        <f>BB67+BB58+BB53+BB45+BB40+BB35+BB30+BB25+BB20+BB15+BB10+BB5</f>
        <v>2173</v>
      </c>
      <c r="BC72" s="137">
        <f>BC67+BC58+BC53+BC45+BC40+BC35+BC30+BC25+BC20+BC15+BC10+BC5</f>
        <v>2268</v>
      </c>
      <c r="BD72" s="137">
        <f>BC72/BB72*100</f>
        <v>104.3718361711919</v>
      </c>
      <c r="BE72" s="137">
        <f>BE67+BE58+BE53+BE45+BE40+BE35+BE30+BE25+BE20+BE15+BE10+BE5</f>
        <v>720</v>
      </c>
      <c r="BF72" s="137">
        <f>BF67+BF58+BF53+BF45+BF40+BF35+BF30+BF25+BF20+BF15+BF10+BF5</f>
        <v>650</v>
      </c>
      <c r="BG72" s="137">
        <f>BF72/BE72*100</f>
        <v>90.277777777777786</v>
      </c>
      <c r="BH72" s="138">
        <f>O72+R72+U72+AA72+AD72+AG72+AJ72+X72+AM72+AS72+AP72+AV72+AY72+BB72+BE72</f>
        <v>52458</v>
      </c>
      <c r="BI72" s="139">
        <f>P72+S72+V72+AB72+AE72+AH72+AK72+AN72+AQ72+Y72+AT72+AW72+AZ72+BC72+BF72</f>
        <v>52610</v>
      </c>
      <c r="BJ72" s="108">
        <f t="shared" si="143"/>
        <v>100.28975561401504</v>
      </c>
      <c r="BK72" s="95">
        <f>BH72+L72</f>
        <v>69022</v>
      </c>
      <c r="BL72" s="88">
        <f t="shared" si="145"/>
        <v>64997</v>
      </c>
      <c r="BM72" s="96">
        <f t="shared" si="146"/>
        <v>94.168525977224647</v>
      </c>
    </row>
    <row r="73" spans="1:65" ht="18.75" x14ac:dyDescent="0.3">
      <c r="A73" s="168" t="s">
        <v>71</v>
      </c>
      <c r="B73" s="77"/>
      <c r="C73" s="84"/>
      <c r="D73" s="85"/>
      <c r="E73" s="86"/>
      <c r="F73" s="85"/>
      <c r="G73" s="85"/>
      <c r="H73" s="85"/>
      <c r="I73" s="85"/>
      <c r="J73" s="85"/>
      <c r="K73" s="97"/>
      <c r="L73" s="30"/>
      <c r="M73" s="12"/>
      <c r="N73" s="31"/>
      <c r="O73" s="19"/>
      <c r="P73" s="14"/>
      <c r="Q73" s="15"/>
      <c r="R73" s="14"/>
      <c r="S73" s="14"/>
      <c r="T73" s="14"/>
      <c r="U73" s="14"/>
      <c r="V73" s="14"/>
      <c r="W73" s="29"/>
      <c r="X73" s="14"/>
      <c r="Y73" s="14"/>
      <c r="Z73" s="14"/>
      <c r="AA73" s="19"/>
      <c r="AB73" s="19"/>
      <c r="AC73" s="19"/>
      <c r="AD73" s="19"/>
      <c r="AE73" s="19"/>
      <c r="AF73" s="45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47"/>
      <c r="AS73" s="59"/>
      <c r="AT73" s="59"/>
      <c r="AU73" s="53"/>
      <c r="AV73" s="53"/>
      <c r="AW73" s="53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60"/>
      <c r="BI73" s="71"/>
      <c r="BJ73" s="36"/>
      <c r="BK73" s="68"/>
      <c r="BL73" s="69"/>
      <c r="BM73" s="70"/>
    </row>
    <row r="74" spans="1:65" ht="15.75" customHeight="1" x14ac:dyDescent="0.3">
      <c r="A74" s="168"/>
      <c r="B74" s="77" t="s">
        <v>72</v>
      </c>
      <c r="C74" s="12">
        <v>3900</v>
      </c>
      <c r="D74" s="12">
        <v>2900</v>
      </c>
      <c r="E74" s="31">
        <f>D74/C74*100</f>
        <v>74.358974358974365</v>
      </c>
      <c r="F74" s="12">
        <v>1620</v>
      </c>
      <c r="G74" s="12">
        <v>1220</v>
      </c>
      <c r="H74" s="13">
        <f t="shared" ref="H74:H78" si="151">G74/F74*100</f>
        <v>75.308641975308646</v>
      </c>
      <c r="I74" s="14">
        <v>850</v>
      </c>
      <c r="J74" s="14">
        <v>600</v>
      </c>
      <c r="K74" s="32">
        <f>J74/I74*100</f>
        <v>70.588235294117652</v>
      </c>
      <c r="L74" s="30">
        <f>C74+F74+I74</f>
        <v>6370</v>
      </c>
      <c r="M74" s="12">
        <f t="shared" si="139"/>
        <v>4720</v>
      </c>
      <c r="N74" s="31">
        <f t="shared" si="140"/>
        <v>74.097331240188382</v>
      </c>
      <c r="O74" s="11">
        <v>2010</v>
      </c>
      <c r="P74" s="12">
        <v>1310</v>
      </c>
      <c r="Q74" s="13">
        <f t="shared" si="141"/>
        <v>65.174129353233837</v>
      </c>
      <c r="R74" s="12">
        <v>1360</v>
      </c>
      <c r="S74" s="12">
        <v>1510</v>
      </c>
      <c r="T74" s="13">
        <f>S74/R74*100</f>
        <v>111.02941176470588</v>
      </c>
      <c r="U74" s="14">
        <v>4740</v>
      </c>
      <c r="V74" s="14">
        <v>5540</v>
      </c>
      <c r="W74" s="37">
        <f>V74/U74*100</f>
        <v>116.87763713080169</v>
      </c>
      <c r="X74" s="14">
        <v>1030</v>
      </c>
      <c r="Y74" s="14">
        <v>1730</v>
      </c>
      <c r="Z74" s="15">
        <f>Y74/X74*100</f>
        <v>167.96116504854368</v>
      </c>
      <c r="AA74" s="11">
        <v>605</v>
      </c>
      <c r="AB74" s="19">
        <v>565</v>
      </c>
      <c r="AC74" s="19">
        <f>AB74/AA74*100</f>
        <v>93.388429752066116</v>
      </c>
      <c r="AD74" s="11">
        <v>3100</v>
      </c>
      <c r="AE74" s="11">
        <v>1600</v>
      </c>
      <c r="AF74" s="13">
        <f t="shared" si="148"/>
        <v>51.612903225806448</v>
      </c>
      <c r="AG74" s="19">
        <v>4320</v>
      </c>
      <c r="AH74" s="19">
        <v>2700</v>
      </c>
      <c r="AI74" s="109">
        <f>AH74/AG74*100</f>
        <v>62.5</v>
      </c>
      <c r="AJ74" s="19">
        <v>1500</v>
      </c>
      <c r="AK74" s="19">
        <v>1300</v>
      </c>
      <c r="AL74" s="45">
        <f>AK74/AJ74*100</f>
        <v>86.666666666666671</v>
      </c>
      <c r="AM74" s="19">
        <v>990</v>
      </c>
      <c r="AN74" s="19">
        <v>990</v>
      </c>
      <c r="AO74" s="45">
        <f>AN74/AM74*100</f>
        <v>100</v>
      </c>
      <c r="AP74" s="19">
        <v>2450</v>
      </c>
      <c r="AQ74" s="19">
        <v>2895</v>
      </c>
      <c r="AR74" s="53">
        <f t="shared" si="142"/>
        <v>118.16326530612244</v>
      </c>
      <c r="AS74" s="48">
        <v>1045</v>
      </c>
      <c r="AT74" s="53">
        <v>295</v>
      </c>
      <c r="AU74" s="53">
        <f t="shared" si="149"/>
        <v>28.229665071770331</v>
      </c>
      <c r="AV74" s="53">
        <v>1060</v>
      </c>
      <c r="AW74" s="53">
        <v>1860</v>
      </c>
      <c r="AX74" s="53">
        <f t="shared" si="150"/>
        <v>175.47169811320757</v>
      </c>
      <c r="AY74" s="53">
        <v>704</v>
      </c>
      <c r="AZ74" s="53">
        <v>844</v>
      </c>
      <c r="BA74" s="57">
        <f>AZ74/AY74*100</f>
        <v>119.88636363636364</v>
      </c>
      <c r="BB74" s="57">
        <v>880</v>
      </c>
      <c r="BC74" s="57">
        <v>1360</v>
      </c>
      <c r="BD74" s="57">
        <f>BC74/BB74*100</f>
        <v>154.54545454545453</v>
      </c>
      <c r="BE74" s="57"/>
      <c r="BF74" s="57">
        <v>50</v>
      </c>
      <c r="BG74" s="57" t="e">
        <f>BF74/BE74*100</f>
        <v>#DIV/0!</v>
      </c>
      <c r="BH74" s="58">
        <f>O74+R74+U74+AA74+AD74+AG74+AJ74+X74+AM74+AS74+AP74+AV74+AY74+BB74+BE74</f>
        <v>25794</v>
      </c>
      <c r="BI74" s="44">
        <f>P74+S74+V74+AB74+AE74+AH74+AK74+AN74+AQ74+Y74+AT74+AW74+AZ74+BC74+BF74</f>
        <v>24549</v>
      </c>
      <c r="BJ74" s="36">
        <f t="shared" si="143"/>
        <v>95.173296115375678</v>
      </c>
      <c r="BK74" s="68">
        <f>BH74+L74</f>
        <v>32164</v>
      </c>
      <c r="BL74" s="69">
        <f t="shared" si="145"/>
        <v>29269</v>
      </c>
      <c r="BM74" s="70">
        <f t="shared" si="146"/>
        <v>90.999253824151225</v>
      </c>
    </row>
    <row r="75" spans="1:65" ht="18.75" x14ac:dyDescent="0.3">
      <c r="A75" s="168"/>
      <c r="B75" s="77" t="s">
        <v>73</v>
      </c>
      <c r="C75" s="12">
        <v>8650</v>
      </c>
      <c r="D75" s="12">
        <v>1050</v>
      </c>
      <c r="E75" s="31">
        <f t="shared" ref="E75:E78" si="152">D75/C75*100</f>
        <v>12.138728323699421</v>
      </c>
      <c r="F75" s="12">
        <v>2600</v>
      </c>
      <c r="G75" s="12">
        <v>2500</v>
      </c>
      <c r="H75" s="13">
        <f t="shared" si="151"/>
        <v>96.15384615384616</v>
      </c>
      <c r="I75" s="14">
        <v>600</v>
      </c>
      <c r="J75" s="14">
        <v>200</v>
      </c>
      <c r="K75" s="32">
        <f>J75/I75*100</f>
        <v>33.333333333333329</v>
      </c>
      <c r="L75" s="30">
        <f t="shared" si="138"/>
        <v>11850</v>
      </c>
      <c r="M75" s="12">
        <f>D75+G75+J75</f>
        <v>3750</v>
      </c>
      <c r="N75" s="31">
        <f t="shared" si="140"/>
        <v>31.645569620253166</v>
      </c>
      <c r="O75" s="11">
        <v>1990</v>
      </c>
      <c r="P75" s="11">
        <v>1815</v>
      </c>
      <c r="Q75" s="13">
        <f t="shared" si="141"/>
        <v>91.206030150753776</v>
      </c>
      <c r="R75" s="12">
        <v>700</v>
      </c>
      <c r="S75" s="12">
        <v>1400</v>
      </c>
      <c r="T75" s="13">
        <f t="shared" ref="T75:T78" si="153">S75/R75*100</f>
        <v>200</v>
      </c>
      <c r="U75" s="14">
        <v>1250</v>
      </c>
      <c r="V75" s="14">
        <v>2400</v>
      </c>
      <c r="W75" s="37">
        <f t="shared" ref="W75:W78" si="154">V75/U75*100</f>
        <v>192</v>
      </c>
      <c r="X75" s="14">
        <v>400</v>
      </c>
      <c r="Y75" s="14">
        <v>3950</v>
      </c>
      <c r="Z75" s="15">
        <f t="shared" ref="Z75:Z78" si="155">Y75/X75*100</f>
        <v>987.5</v>
      </c>
      <c r="AA75" s="11">
        <v>2190</v>
      </c>
      <c r="AB75" s="19">
        <v>3020</v>
      </c>
      <c r="AC75" s="19">
        <f t="shared" ref="AC75:AC78" si="156">AB75/AA75*100</f>
        <v>137.89954337899545</v>
      </c>
      <c r="AD75" s="11">
        <v>6820</v>
      </c>
      <c r="AE75" s="11">
        <v>1300</v>
      </c>
      <c r="AF75" s="13">
        <f t="shared" si="148"/>
        <v>19.061583577712611</v>
      </c>
      <c r="AG75" s="19">
        <v>850</v>
      </c>
      <c r="AH75" s="19">
        <v>820</v>
      </c>
      <c r="AI75" s="109">
        <f t="shared" ref="AI75:AI78" si="157">AH75/AG75*100</f>
        <v>96.470588235294116</v>
      </c>
      <c r="AJ75" s="19">
        <v>980</v>
      </c>
      <c r="AK75" s="19">
        <v>4200</v>
      </c>
      <c r="AL75" s="45">
        <f>AK75/AJ75*100</f>
        <v>428.57142857142856</v>
      </c>
      <c r="AM75" s="19">
        <v>2810</v>
      </c>
      <c r="AN75" s="19">
        <v>4860</v>
      </c>
      <c r="AO75" s="45">
        <f t="shared" ref="AO75:AO78" si="158">AN75/AM75*100</f>
        <v>172.95373665480426</v>
      </c>
      <c r="AP75" s="45">
        <v>5200</v>
      </c>
      <c r="AQ75" s="19">
        <v>5870</v>
      </c>
      <c r="AR75" s="53">
        <f t="shared" si="142"/>
        <v>112.88461538461539</v>
      </c>
      <c r="AS75" s="48">
        <v>4300</v>
      </c>
      <c r="AT75" s="53">
        <v>3555</v>
      </c>
      <c r="AU75" s="53">
        <f t="shared" si="149"/>
        <v>82.674418604651166</v>
      </c>
      <c r="AV75" s="53">
        <v>1270</v>
      </c>
      <c r="AW75" s="53">
        <v>2350</v>
      </c>
      <c r="AX75" s="53">
        <f t="shared" si="150"/>
        <v>185.03937007874015</v>
      </c>
      <c r="AY75" s="53">
        <v>2300</v>
      </c>
      <c r="AZ75" s="53">
        <v>2490</v>
      </c>
      <c r="BA75" s="57">
        <f t="shared" ref="BA75:BA77" si="159">AZ75/AY75*100</f>
        <v>108.26086956521739</v>
      </c>
      <c r="BB75" s="57">
        <v>1950</v>
      </c>
      <c r="BC75" s="57">
        <v>2050</v>
      </c>
      <c r="BD75" s="57">
        <f t="shared" ref="BD75:BD77" si="160">BC75/BB75*100</f>
        <v>105.12820512820514</v>
      </c>
      <c r="BE75" s="57">
        <v>125</v>
      </c>
      <c r="BF75" s="57">
        <v>125</v>
      </c>
      <c r="BG75" s="57">
        <f t="shared" ref="BG75:BG77" si="161">BF75/BE75*100</f>
        <v>100</v>
      </c>
      <c r="BH75" s="58">
        <f t="shared" ref="BH75:BH77" si="162">O75+R75+U75+AA75+AD75+AG75+AJ75+X75+AM75+AS75+AP75+AV75+AY75+BB75+BE75</f>
        <v>33135</v>
      </c>
      <c r="BI75" s="44">
        <f t="shared" ref="BI75:BI77" si="163">P75+S75+V75+AB75+AE75+AH75+AK75+AN75+AQ75+Y75+AT75+AW75+AZ75+BC75+BF75</f>
        <v>40205</v>
      </c>
      <c r="BJ75" s="36">
        <f t="shared" si="143"/>
        <v>121.33695488154518</v>
      </c>
      <c r="BK75" s="68">
        <f>BH75+L75</f>
        <v>44985</v>
      </c>
      <c r="BL75" s="69">
        <f t="shared" si="145"/>
        <v>43955</v>
      </c>
      <c r="BM75" s="70">
        <f t="shared" si="146"/>
        <v>97.710347893742352</v>
      </c>
    </row>
    <row r="76" spans="1:65" ht="18.75" x14ac:dyDescent="0.3">
      <c r="A76" s="168"/>
      <c r="B76" s="77" t="s">
        <v>74</v>
      </c>
      <c r="C76" s="12"/>
      <c r="D76" s="12"/>
      <c r="E76" s="31" t="e">
        <f t="shared" si="152"/>
        <v>#DIV/0!</v>
      </c>
      <c r="F76" s="12"/>
      <c r="G76" s="12"/>
      <c r="H76" s="13" t="e">
        <f t="shared" si="151"/>
        <v>#DIV/0!</v>
      </c>
      <c r="I76" s="14"/>
      <c r="J76" s="14"/>
      <c r="K76" s="32" t="e">
        <f>J76/I76*100</f>
        <v>#DIV/0!</v>
      </c>
      <c r="L76" s="30">
        <f t="shared" si="138"/>
        <v>0</v>
      </c>
      <c r="M76" s="12">
        <f t="shared" si="139"/>
        <v>0</v>
      </c>
      <c r="N76" s="31" t="e">
        <f t="shared" si="140"/>
        <v>#DIV/0!</v>
      </c>
      <c r="O76" s="11"/>
      <c r="P76" s="11"/>
      <c r="Q76" s="13" t="e">
        <f t="shared" si="141"/>
        <v>#DIV/0!</v>
      </c>
      <c r="R76" s="12"/>
      <c r="S76" s="12"/>
      <c r="T76" s="13" t="e">
        <f t="shared" si="153"/>
        <v>#DIV/0!</v>
      </c>
      <c r="U76" s="14">
        <v>120</v>
      </c>
      <c r="V76" s="14"/>
      <c r="W76" s="37">
        <f t="shared" si="154"/>
        <v>0</v>
      </c>
      <c r="X76" s="14"/>
      <c r="Y76" s="14"/>
      <c r="Z76" s="15" t="e">
        <f t="shared" si="155"/>
        <v>#DIV/0!</v>
      </c>
      <c r="AA76" s="11"/>
      <c r="AB76" s="19"/>
      <c r="AC76" s="19" t="e">
        <f t="shared" si="156"/>
        <v>#DIV/0!</v>
      </c>
      <c r="AD76" s="11"/>
      <c r="AE76" s="11"/>
      <c r="AF76" s="13" t="e">
        <f t="shared" si="148"/>
        <v>#DIV/0!</v>
      </c>
      <c r="AG76" s="19"/>
      <c r="AH76" s="19"/>
      <c r="AI76" s="109" t="e">
        <f t="shared" si="157"/>
        <v>#DIV/0!</v>
      </c>
      <c r="AJ76" s="19">
        <v>60</v>
      </c>
      <c r="AK76" s="19"/>
      <c r="AL76" s="45">
        <f t="shared" ref="AL76:AL78" si="164">AK76/AJ76*100</f>
        <v>0</v>
      </c>
      <c r="AM76" s="19"/>
      <c r="AN76" s="19"/>
      <c r="AO76" s="45" t="e">
        <f t="shared" si="158"/>
        <v>#DIV/0!</v>
      </c>
      <c r="AP76" s="45"/>
      <c r="AQ76" s="19"/>
      <c r="AR76" s="53" t="e">
        <f t="shared" si="142"/>
        <v>#DIV/0!</v>
      </c>
      <c r="AS76" s="53">
        <v>100</v>
      </c>
      <c r="AT76" s="53"/>
      <c r="AU76" s="53">
        <f t="shared" si="149"/>
        <v>0</v>
      </c>
      <c r="AV76" s="53">
        <v>100</v>
      </c>
      <c r="AW76" s="53">
        <v>100</v>
      </c>
      <c r="AX76" s="53">
        <f t="shared" si="150"/>
        <v>100</v>
      </c>
      <c r="AY76" s="53"/>
      <c r="AZ76" s="53"/>
      <c r="BA76" s="57" t="e">
        <f t="shared" si="159"/>
        <v>#DIV/0!</v>
      </c>
      <c r="BB76" s="57"/>
      <c r="BC76" s="57"/>
      <c r="BD76" s="57" t="e">
        <f t="shared" si="160"/>
        <v>#DIV/0!</v>
      </c>
      <c r="BE76" s="57"/>
      <c r="BF76" s="57"/>
      <c r="BG76" s="57" t="e">
        <f t="shared" si="161"/>
        <v>#DIV/0!</v>
      </c>
      <c r="BH76" s="58">
        <f t="shared" si="162"/>
        <v>380</v>
      </c>
      <c r="BI76" s="44">
        <f t="shared" si="163"/>
        <v>100</v>
      </c>
      <c r="BJ76" s="36">
        <f t="shared" si="143"/>
        <v>26.315789473684209</v>
      </c>
      <c r="BK76" s="68">
        <f t="shared" si="144"/>
        <v>380</v>
      </c>
      <c r="BL76" s="69">
        <f t="shared" si="145"/>
        <v>100</v>
      </c>
      <c r="BM76" s="70">
        <f t="shared" si="146"/>
        <v>26.315789473684209</v>
      </c>
    </row>
    <row r="77" spans="1:65" ht="18.75" x14ac:dyDescent="0.3">
      <c r="A77" s="168"/>
      <c r="B77" s="77" t="s">
        <v>75</v>
      </c>
      <c r="C77" s="12">
        <v>2700</v>
      </c>
      <c r="D77" s="12"/>
      <c r="E77" s="31">
        <f t="shared" si="152"/>
        <v>0</v>
      </c>
      <c r="F77" s="12">
        <v>1130</v>
      </c>
      <c r="G77" s="12">
        <v>300</v>
      </c>
      <c r="H77" s="13">
        <f t="shared" si="151"/>
        <v>26.548672566371685</v>
      </c>
      <c r="I77" s="14"/>
      <c r="J77" s="14"/>
      <c r="K77" s="32" t="e">
        <f>J77/I77*100</f>
        <v>#DIV/0!</v>
      </c>
      <c r="L77" s="30">
        <f>C77+F77+I77</f>
        <v>3830</v>
      </c>
      <c r="M77" s="12">
        <f t="shared" si="139"/>
        <v>300</v>
      </c>
      <c r="N77" s="31">
        <f t="shared" si="140"/>
        <v>7.8328981723237598</v>
      </c>
      <c r="O77" s="11">
        <v>1100</v>
      </c>
      <c r="P77" s="11">
        <v>100</v>
      </c>
      <c r="Q77" s="13">
        <f t="shared" si="141"/>
        <v>9.0909090909090917</v>
      </c>
      <c r="R77" s="12">
        <v>400</v>
      </c>
      <c r="S77" s="12">
        <v>300</v>
      </c>
      <c r="T77" s="13">
        <f t="shared" si="153"/>
        <v>75</v>
      </c>
      <c r="U77" s="14">
        <v>2025</v>
      </c>
      <c r="V77" s="14">
        <v>2425</v>
      </c>
      <c r="W77" s="37">
        <f t="shared" si="154"/>
        <v>119.75308641975309</v>
      </c>
      <c r="X77" s="14">
        <v>300</v>
      </c>
      <c r="Y77" s="14">
        <v>400</v>
      </c>
      <c r="Z77" s="15">
        <f t="shared" si="155"/>
        <v>133.33333333333331</v>
      </c>
      <c r="AA77" s="11">
        <v>500</v>
      </c>
      <c r="AB77" s="19">
        <v>650</v>
      </c>
      <c r="AC77" s="19">
        <f t="shared" si="156"/>
        <v>130</v>
      </c>
      <c r="AD77" s="11">
        <v>200</v>
      </c>
      <c r="AE77" s="11">
        <v>200</v>
      </c>
      <c r="AF77" s="13">
        <f t="shared" si="148"/>
        <v>100</v>
      </c>
      <c r="AG77" s="19">
        <v>100</v>
      </c>
      <c r="AH77" s="19">
        <v>180</v>
      </c>
      <c r="AI77" s="109">
        <f t="shared" si="157"/>
        <v>180</v>
      </c>
      <c r="AJ77" s="19">
        <v>1050</v>
      </c>
      <c r="AK77" s="19">
        <v>1050</v>
      </c>
      <c r="AL77" s="45">
        <f t="shared" si="164"/>
        <v>100</v>
      </c>
      <c r="AM77" s="19">
        <v>300</v>
      </c>
      <c r="AN77" s="19">
        <v>100</v>
      </c>
      <c r="AO77" s="45">
        <f t="shared" si="158"/>
        <v>33.333333333333329</v>
      </c>
      <c r="AP77" s="45">
        <v>500</v>
      </c>
      <c r="AQ77" s="19"/>
      <c r="AR77" s="53">
        <f t="shared" si="142"/>
        <v>0</v>
      </c>
      <c r="AS77" s="53">
        <v>1080</v>
      </c>
      <c r="AT77" s="53">
        <v>280</v>
      </c>
      <c r="AU77" s="53">
        <f t="shared" si="149"/>
        <v>25.925925925925924</v>
      </c>
      <c r="AV77" s="53"/>
      <c r="AW77" s="53">
        <v>160</v>
      </c>
      <c r="AX77" s="53" t="e">
        <f t="shared" si="150"/>
        <v>#DIV/0!</v>
      </c>
      <c r="AY77" s="53">
        <v>100</v>
      </c>
      <c r="AZ77" s="53">
        <v>200</v>
      </c>
      <c r="BA77" s="57">
        <f t="shared" si="159"/>
        <v>200</v>
      </c>
      <c r="BB77" s="57">
        <v>150</v>
      </c>
      <c r="BC77" s="57">
        <v>330</v>
      </c>
      <c r="BD77" s="57">
        <f t="shared" si="160"/>
        <v>220.00000000000003</v>
      </c>
      <c r="BE77" s="57"/>
      <c r="BF77" s="57"/>
      <c r="BG77" s="57" t="e">
        <f t="shared" si="161"/>
        <v>#DIV/0!</v>
      </c>
      <c r="BH77" s="58">
        <f t="shared" si="162"/>
        <v>7805</v>
      </c>
      <c r="BI77" s="44">
        <f t="shared" si="163"/>
        <v>6375</v>
      </c>
      <c r="BJ77" s="36">
        <f t="shared" si="143"/>
        <v>81.67841127482383</v>
      </c>
      <c r="BK77" s="68">
        <f t="shared" si="144"/>
        <v>11635</v>
      </c>
      <c r="BL77" s="69">
        <f t="shared" si="145"/>
        <v>6675</v>
      </c>
      <c r="BM77" s="70">
        <f t="shared" si="146"/>
        <v>57.3700042973786</v>
      </c>
    </row>
    <row r="78" spans="1:65" ht="18.75" x14ac:dyDescent="0.3">
      <c r="A78" s="162" t="s">
        <v>76</v>
      </c>
      <c r="B78" s="162"/>
      <c r="C78" s="87">
        <f>C77+C76+C75+C74</f>
        <v>15250</v>
      </c>
      <c r="D78" s="88">
        <f>D77+D76+D75+D74</f>
        <v>3950</v>
      </c>
      <c r="E78" s="88">
        <f t="shared" si="152"/>
        <v>25.901639344262296</v>
      </c>
      <c r="F78" s="88">
        <f>F77+F76+F75+F74</f>
        <v>5350</v>
      </c>
      <c r="G78" s="88">
        <f>G77+G76+G75+G74</f>
        <v>4020</v>
      </c>
      <c r="H78" s="89">
        <f t="shared" si="151"/>
        <v>75.140186915887853</v>
      </c>
      <c r="I78" s="88">
        <f>I77+I76+I75+I74</f>
        <v>1450</v>
      </c>
      <c r="J78" s="88">
        <f>J77+J76+J75+J74</f>
        <v>800</v>
      </c>
      <c r="K78" s="98">
        <f>J78/I78*100</f>
        <v>55.172413793103445</v>
      </c>
      <c r="L78" s="95">
        <f t="shared" si="138"/>
        <v>22050</v>
      </c>
      <c r="M78" s="88">
        <f t="shared" si="139"/>
        <v>8770</v>
      </c>
      <c r="N78" s="96">
        <f t="shared" si="140"/>
        <v>39.773242630385482</v>
      </c>
      <c r="O78" s="87">
        <f>O74+O75+O76+O77</f>
        <v>5100</v>
      </c>
      <c r="P78" s="88">
        <f>P74+P75+P76+P77</f>
        <v>3225</v>
      </c>
      <c r="Q78" s="89">
        <f t="shared" si="141"/>
        <v>63.235294117647058</v>
      </c>
      <c r="R78" s="88">
        <f>R77+R76+R75+R74</f>
        <v>2460</v>
      </c>
      <c r="S78" s="88">
        <f t="shared" ref="S78" si="165">S77+S76+S75+S74</f>
        <v>3210</v>
      </c>
      <c r="T78" s="89">
        <f t="shared" si="153"/>
        <v>130.48780487804879</v>
      </c>
      <c r="U78" s="88">
        <f>U74+U75+U76+U77</f>
        <v>8135</v>
      </c>
      <c r="V78" s="88">
        <f>V74+V75+V76+V77</f>
        <v>10365</v>
      </c>
      <c r="W78" s="89">
        <f t="shared" si="154"/>
        <v>127.41241548862938</v>
      </c>
      <c r="X78" s="88">
        <f>X74+X75+X76+X77</f>
        <v>1730</v>
      </c>
      <c r="Y78" s="88">
        <f>Y77+Y76+Y75+Y74</f>
        <v>6080</v>
      </c>
      <c r="Z78" s="89">
        <f t="shared" si="155"/>
        <v>351.4450867052023</v>
      </c>
      <c r="AA78" s="88">
        <f>AA77+AA76+AA75+AA74</f>
        <v>3295</v>
      </c>
      <c r="AB78" s="88">
        <f>AB77+AB76+AB75+AB74</f>
        <v>4235</v>
      </c>
      <c r="AC78" s="106">
        <f t="shared" si="156"/>
        <v>128.52807283763278</v>
      </c>
      <c r="AD78" s="87">
        <f>AD77+AD76+AD75+AD74</f>
        <v>10120</v>
      </c>
      <c r="AE78" s="87">
        <f>AE77+AE76+AE75+AE74</f>
        <v>3100</v>
      </c>
      <c r="AF78" s="89">
        <f t="shared" si="148"/>
        <v>30.632411067193676</v>
      </c>
      <c r="AG78" s="87">
        <f>AG74+AG75+AG76+AG77</f>
        <v>5270</v>
      </c>
      <c r="AH78" s="87">
        <f>AH74+AH75+AH76+AH77</f>
        <v>3700</v>
      </c>
      <c r="AI78" s="89">
        <f t="shared" si="157"/>
        <v>70.208728652751418</v>
      </c>
      <c r="AJ78" s="87">
        <f>AJ77+AJ76+AJ75+AJ74</f>
        <v>3590</v>
      </c>
      <c r="AK78" s="87">
        <f>AK77+AK76+AK75+AK74</f>
        <v>6550</v>
      </c>
      <c r="AL78" s="89">
        <f t="shared" si="164"/>
        <v>182.45125348189416</v>
      </c>
      <c r="AM78" s="87">
        <f>SUM(AM74:AM77)</f>
        <v>4100</v>
      </c>
      <c r="AN78" s="87">
        <f>SUM(AN74:AN77)</f>
        <v>5950</v>
      </c>
      <c r="AO78" s="111">
        <f t="shared" si="158"/>
        <v>145.1219512195122</v>
      </c>
      <c r="AP78" s="87">
        <f>AP77+AP76+AP75+AP74</f>
        <v>8150</v>
      </c>
      <c r="AQ78" s="87">
        <f>AQ77+AQ76+AQ75+AQ74</f>
        <v>8765</v>
      </c>
      <c r="AR78" s="111">
        <f t="shared" si="142"/>
        <v>107.54601226993866</v>
      </c>
      <c r="AS78" s="111">
        <f>AS77+AS76+AS75+AS74</f>
        <v>6525</v>
      </c>
      <c r="AT78" s="111">
        <f>AT77+AT76+AT75+AT74</f>
        <v>4130</v>
      </c>
      <c r="AU78" s="112">
        <f t="shared" si="149"/>
        <v>63.29501915708812</v>
      </c>
      <c r="AV78" s="111">
        <f>AV77+AV76+AV75+AV74</f>
        <v>2430</v>
      </c>
      <c r="AW78" s="111">
        <f>AW77+AW76+AW75+AW74</f>
        <v>4470</v>
      </c>
      <c r="AX78" s="112">
        <f t="shared" si="150"/>
        <v>183.95061728395061</v>
      </c>
      <c r="AY78" s="112">
        <f>AY77+AY76+AY75+AY74</f>
        <v>3104</v>
      </c>
      <c r="AZ78" s="112">
        <f>AZ77+AZ76+AZ75+AZ74</f>
        <v>3534</v>
      </c>
      <c r="BA78" s="137">
        <f>AZ78/AY78*100</f>
        <v>113.85309278350515</v>
      </c>
      <c r="BB78" s="137">
        <f>BB77+BB76+BB75+BB74</f>
        <v>2980</v>
      </c>
      <c r="BC78" s="137">
        <f>BC77+BC76+BC75+BC74</f>
        <v>3740</v>
      </c>
      <c r="BD78" s="137">
        <f>BC78/BB78*100</f>
        <v>125.503355704698</v>
      </c>
      <c r="BE78" s="137">
        <f>BE77+BE76+BE75+BE74</f>
        <v>125</v>
      </c>
      <c r="BF78" s="137">
        <f>BF77+BF76+BF75+BF74</f>
        <v>175</v>
      </c>
      <c r="BG78" s="137">
        <f>BF78/BE78*100</f>
        <v>140</v>
      </c>
      <c r="BH78" s="138">
        <f>O78+R78+U78+AA78+AD78+AG78+AJ78+X78+AM78+AS78+AP78+AV78+AY78+BB78</f>
        <v>66989</v>
      </c>
      <c r="BI78" s="138">
        <f>P78+S78+V78+AB78+AE78+AH78+AK78+AN78+AQ78+Y78+AT78+AW78+AZ78+BC78</f>
        <v>71054</v>
      </c>
      <c r="BJ78" s="108">
        <f t="shared" si="143"/>
        <v>106.06816044425204</v>
      </c>
      <c r="BK78" s="95">
        <f t="shared" si="144"/>
        <v>89039</v>
      </c>
      <c r="BL78" s="88">
        <f t="shared" si="145"/>
        <v>79824</v>
      </c>
      <c r="BM78" s="96">
        <f t="shared" si="146"/>
        <v>89.650602544952207</v>
      </c>
    </row>
    <row r="79" spans="1:65" ht="18.75" x14ac:dyDescent="0.3">
      <c r="A79" s="14"/>
      <c r="B79" s="14"/>
      <c r="H79" s="90"/>
      <c r="L79" s="30"/>
      <c r="M79" s="12"/>
      <c r="N79" s="31"/>
      <c r="O79" s="19"/>
      <c r="P79" s="14"/>
      <c r="Q79" s="15"/>
      <c r="R79" s="14"/>
      <c r="S79" s="14"/>
      <c r="T79" s="14"/>
      <c r="U79" s="14"/>
      <c r="V79" s="14"/>
      <c r="W79" s="29"/>
      <c r="X79" s="14"/>
      <c r="Y79" s="14"/>
      <c r="Z79" s="14"/>
      <c r="AA79" s="19"/>
      <c r="AB79" s="19"/>
      <c r="AC79" s="19"/>
      <c r="AD79" s="19"/>
      <c r="AE79" s="19"/>
      <c r="AF79" s="45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59"/>
      <c r="AS79" s="59"/>
      <c r="AT79" s="59"/>
      <c r="AU79" s="53"/>
      <c r="AV79" s="53"/>
      <c r="AW79" s="53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60"/>
      <c r="BI79" s="71"/>
      <c r="BJ79" s="36"/>
      <c r="BK79" s="68"/>
      <c r="BL79" s="69"/>
      <c r="BM79" s="70"/>
    </row>
    <row r="80" spans="1:65" ht="18.75" x14ac:dyDescent="0.3">
      <c r="A80" s="163" t="s">
        <v>77</v>
      </c>
      <c r="B80" s="163"/>
      <c r="C80" s="91">
        <f>C78+C72</f>
        <v>19211</v>
      </c>
      <c r="D80" s="92">
        <f>D78+D72</f>
        <v>6095</v>
      </c>
      <c r="E80" s="93">
        <f>D80/C80*100</f>
        <v>31.726614960179063</v>
      </c>
      <c r="F80" s="92">
        <f>F78+F72</f>
        <v>14663</v>
      </c>
      <c r="G80" s="92">
        <f>G78+G72</f>
        <v>9642</v>
      </c>
      <c r="H80" s="93">
        <f t="shared" ref="H80" si="166">G80/F80*100</f>
        <v>65.757348428016087</v>
      </c>
      <c r="I80" s="92">
        <f>I78+I72</f>
        <v>4740</v>
      </c>
      <c r="J80" s="92">
        <f>J78+J72</f>
        <v>5420</v>
      </c>
      <c r="K80" s="99">
        <f>J80/I80*100</f>
        <v>114.34599156118144</v>
      </c>
      <c r="L80" s="100">
        <f t="shared" si="138"/>
        <v>38614</v>
      </c>
      <c r="M80" s="101">
        <f t="shared" si="139"/>
        <v>21157</v>
      </c>
      <c r="N80" s="102">
        <f t="shared" si="140"/>
        <v>54.791008442533794</v>
      </c>
      <c r="O80" s="103">
        <f>O78+O72</f>
        <v>13167</v>
      </c>
      <c r="P80" s="101">
        <f>P78+P72</f>
        <v>11040</v>
      </c>
      <c r="Q80" s="104"/>
      <c r="R80" s="105">
        <f>R78+R72</f>
        <v>3877</v>
      </c>
      <c r="S80" s="105">
        <f>S78+S72</f>
        <v>6730</v>
      </c>
      <c r="T80" s="104"/>
      <c r="U80" s="105">
        <f>U78+U72</f>
        <v>10981</v>
      </c>
      <c r="V80" s="105">
        <f>V78+V72</f>
        <v>12014</v>
      </c>
      <c r="W80" s="104"/>
      <c r="X80" s="105">
        <f>X78+X72</f>
        <v>3506</v>
      </c>
      <c r="Y80" s="105">
        <f>Y78+Y72</f>
        <v>8240</v>
      </c>
      <c r="Z80" s="104"/>
      <c r="AA80" s="107">
        <f>AA78+AA72</f>
        <v>5108</v>
      </c>
      <c r="AB80" s="107">
        <f>AB78+AB72</f>
        <v>6609</v>
      </c>
      <c r="AC80" s="107">
        <f>AB80/AA80*100</f>
        <v>129.38527799530149</v>
      </c>
      <c r="AD80" s="105">
        <f>AD78+AD72</f>
        <v>13280</v>
      </c>
      <c r="AE80" s="107">
        <f>AE78+AE72</f>
        <v>5555</v>
      </c>
      <c r="AF80" s="104">
        <f t="shared" si="148"/>
        <v>41.829819277108435</v>
      </c>
      <c r="AG80" s="107">
        <f>AG78+AG72</f>
        <v>9327</v>
      </c>
      <c r="AH80" s="107">
        <f>AH78+AH72</f>
        <v>6295</v>
      </c>
      <c r="AI80" s="104">
        <f>AH80/AG80*100</f>
        <v>67.492226868232024</v>
      </c>
      <c r="AJ80" s="107">
        <f>AJ78+AJ72</f>
        <v>9245</v>
      </c>
      <c r="AK80" s="107">
        <f>AK78+AK72</f>
        <v>12672</v>
      </c>
      <c r="AL80" s="110">
        <f>AK80/AJ80*100</f>
        <v>137.06868577609518</v>
      </c>
      <c r="AM80" s="107">
        <f>AM78+AM72</f>
        <v>7517</v>
      </c>
      <c r="AN80" s="107">
        <f>AN78+AN72</f>
        <v>10761</v>
      </c>
      <c r="AO80" s="110">
        <f>AN80/AM80*100</f>
        <v>143.15551416788611</v>
      </c>
      <c r="AP80" s="107">
        <f>AP78+AP72</f>
        <v>12390</v>
      </c>
      <c r="AQ80" s="107">
        <f>AQ78+AQ72</f>
        <v>12613</v>
      </c>
      <c r="AR80" s="110">
        <f t="shared" si="142"/>
        <v>101.79983857949959</v>
      </c>
      <c r="AS80" s="110">
        <f>AS78+AS72</f>
        <v>11487</v>
      </c>
      <c r="AT80" s="110">
        <f>AT78+AT72</f>
        <v>8853</v>
      </c>
      <c r="AU80" s="113">
        <f t="shared" si="149"/>
        <v>77.069731000261172</v>
      </c>
      <c r="AV80" s="110">
        <f>AV78+AV72</f>
        <v>6506</v>
      </c>
      <c r="AW80" s="110">
        <f>AW78+AW72</f>
        <v>9113</v>
      </c>
      <c r="AX80" s="113">
        <f t="shared" si="150"/>
        <v>140.07070396557023</v>
      </c>
      <c r="AY80" s="141">
        <f>AY78+AY72</f>
        <v>7183</v>
      </c>
      <c r="AZ80" s="141">
        <f>AZ78+AZ72</f>
        <v>6511</v>
      </c>
      <c r="BA80" s="142">
        <f>AZ80/AY80*100</f>
        <v>90.644577474592793</v>
      </c>
      <c r="BB80" s="142">
        <f>BB78+BB72</f>
        <v>5153</v>
      </c>
      <c r="BC80" s="142">
        <f>BC78+BC72</f>
        <v>6008</v>
      </c>
      <c r="BD80" s="142">
        <f>BC80/BB80*100</f>
        <v>116.59227634387734</v>
      </c>
      <c r="BE80" s="142">
        <f>BE78+BE72</f>
        <v>845</v>
      </c>
      <c r="BF80" s="142">
        <f>BF78+BF72</f>
        <v>825</v>
      </c>
      <c r="BG80" s="142">
        <f>BF80/BE80*100</f>
        <v>97.633136094674555</v>
      </c>
      <c r="BH80" s="140">
        <f>O80+R80+U80+AA80+AD80+AG80+AJ80+X80+AM80+AS80+AP80+AV80+AY80+BB80+BE80</f>
        <v>119572</v>
      </c>
      <c r="BI80" s="104">
        <f>P80+S80+V80+AB80+AE80+AH80+AK80+AN80+AQ80+Y80+AT80+AW80+AZ80+BC80+BF80</f>
        <v>123839</v>
      </c>
      <c r="BJ80" s="114">
        <f t="shared" si="143"/>
        <v>103.5685612016191</v>
      </c>
      <c r="BK80" s="100">
        <f>BH80+L80</f>
        <v>158186</v>
      </c>
      <c r="BL80" s="101">
        <f>BI80+M80</f>
        <v>144996</v>
      </c>
      <c r="BM80" s="102">
        <f t="shared" si="146"/>
        <v>91.661714690301295</v>
      </c>
    </row>
  </sheetData>
  <mergeCells count="31">
    <mergeCell ref="A1:N1"/>
    <mergeCell ref="C2:N2"/>
    <mergeCell ref="O2:BJ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BK2:BM3"/>
    <mergeCell ref="A78:B78"/>
    <mergeCell ref="A80:B80"/>
    <mergeCell ref="A2:A4"/>
    <mergeCell ref="A5:A70"/>
    <mergeCell ref="A73:A77"/>
    <mergeCell ref="B2:B3"/>
    <mergeCell ref="AP3:AR3"/>
    <mergeCell ref="AS3:AU3"/>
    <mergeCell ref="AV3:AX3"/>
    <mergeCell ref="BH3:BJ3"/>
    <mergeCell ref="A72:B72"/>
    <mergeCell ref="AY3:BA3"/>
    <mergeCell ref="BB3:BD3"/>
    <mergeCell ref="BE3:BG3"/>
  </mergeCells>
  <pageMargins left="0.25" right="0.25" top="0.75" bottom="0.75" header="0.29861111111111099" footer="0.29861111111111099"/>
  <pageSetup paperSize="9" scale="54" orientation="portrait" r:id="rId1"/>
  <rowBreaks count="1" manualBreakCount="1">
    <brk id="34" max="43" man="1"/>
  </rowBreaks>
  <colBreaks count="1" manualBreakCount="1"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 ДЛГ</vt:lpstr>
      <vt:lpstr>за категоріями</vt:lpstr>
      <vt:lpstr>'за категоріями'!Область_друку</vt:lpstr>
      <vt:lpstr>'по ДЛГ'!Область_друку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gromyak.y</cp:lastModifiedBy>
  <cp:lastPrinted>2021-02-22T09:19:00Z</cp:lastPrinted>
  <dcterms:created xsi:type="dcterms:W3CDTF">2015-12-16T06:37:00Z</dcterms:created>
  <dcterms:modified xsi:type="dcterms:W3CDTF">2022-06-21T10:57:17Z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E0BD7849924D4A07BF1E978C5A47DD04</vt:lpwstr>
  </property>
  <property fmtid="{D5CDD505-2E9C-101B-9397-08002B2CF9AE}" pid="3" name="KSOProductBuildVer">
    <vt:lpwstr>1033-11.2.0.11130</vt:lpwstr>
  </property>
</Properties>
</file>