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350" activeTab="0"/>
  </bookViews>
  <sheets>
    <sheet name="2016 рік" sheetId="1" r:id="rId1"/>
  </sheets>
  <definedNames>
    <definedName name="_xlnm.Print_Titles" localSheetId="0">'2016 рік'!$A:$B</definedName>
    <definedName name="_xlnm.Print_Area" localSheetId="0">'2016 рік'!$A$1:$CK$32</definedName>
  </definedNames>
  <calcPr fullCalcOnLoad="1"/>
</workbook>
</file>

<file path=xl/sharedStrings.xml><?xml version="1.0" encoding="utf-8"?>
<sst xmlns="http://schemas.openxmlformats.org/spreadsheetml/2006/main" count="142" uniqueCount="63">
  <si>
    <t>№п/п</t>
  </si>
  <si>
    <t>в т.ч.невиявленими
лісопорушниками</t>
  </si>
  <si>
    <t>Оплачено  добровільно</t>
  </si>
  <si>
    <t>ПЕРЕДАНО</t>
  </si>
  <si>
    <t>ПЕРЕДАНО В СУДИ</t>
  </si>
  <si>
    <t>Всього передано в суди</t>
  </si>
  <si>
    <t>Розглянуто судами</t>
  </si>
  <si>
    <t>Присуджено
 грн.</t>
  </si>
  <si>
    <t>Стягнуто</t>
  </si>
  <si>
    <t>к-сть
випад-
ків</t>
  </si>
  <si>
    <t>кубо-
маса
м3</t>
  </si>
  <si>
    <t>збитки
грн.</t>
  </si>
  <si>
    <t>к-сть
вип.</t>
  </si>
  <si>
    <t>%  від
заг. кільк.</t>
  </si>
  <si>
    <t>Прокуратура</t>
  </si>
  <si>
    <t>Суди і арбітражі</t>
  </si>
  <si>
    <t>ВІД ПРОКУРАТУРИ</t>
  </si>
  <si>
    <t>к-сть
випадків</t>
  </si>
  <si>
    <t>збитки
грн</t>
  </si>
  <si>
    <t>Бібрський</t>
  </si>
  <si>
    <t>Боринський</t>
  </si>
  <si>
    <t>Бродівський</t>
  </si>
  <si>
    <t>Буський</t>
  </si>
  <si>
    <t>Дрогобицький</t>
  </si>
  <si>
    <t>Золочівський</t>
  </si>
  <si>
    <t>Львівський</t>
  </si>
  <si>
    <t>Жовківський</t>
  </si>
  <si>
    <t>Рава-Руський</t>
  </si>
  <si>
    <t>Радехівський</t>
  </si>
  <si>
    <t>Самбірський</t>
  </si>
  <si>
    <t>Сколівський</t>
  </si>
  <si>
    <t>Славський</t>
  </si>
  <si>
    <t>Ст.Самбірський</t>
  </si>
  <si>
    <t>Стрийський</t>
  </si>
  <si>
    <t>Турківський</t>
  </si>
  <si>
    <t>НПП</t>
  </si>
  <si>
    <t>Всього</t>
  </si>
  <si>
    <t>% невиявл.
від заг.
кільк.</t>
  </si>
  <si>
    <t>Лісгоспи</t>
  </si>
  <si>
    <t>ЛЛСНЦ</t>
  </si>
  <si>
    <t>в т.ч. 
виявленими лісопорушниками</t>
  </si>
  <si>
    <t>які виявлені:</t>
  </si>
  <si>
    <t>Державною лісовою охороною (інж.ОЗЛ, лісничий, майстер лісу, тощо)</t>
  </si>
  <si>
    <t>Держекоінспекцією</t>
  </si>
  <si>
    <t>Прокуратурою</t>
  </si>
  <si>
    <t>Іншими контролюючими органами</t>
  </si>
  <si>
    <t>к-сть випадків</t>
  </si>
  <si>
    <t>м3</t>
  </si>
  <si>
    <t>збитки,грн</t>
  </si>
  <si>
    <t>Поліцією</t>
  </si>
  <si>
    <t>Поліцію</t>
  </si>
  <si>
    <t>ВІД ПОЛІЦІЇ</t>
  </si>
  <si>
    <t>Термін добровільного 
відшкодування 
не минув</t>
  </si>
  <si>
    <t>на виявлених</t>
  </si>
  <si>
    <t>на невиявлених</t>
  </si>
  <si>
    <t>Кількість справ, нерозглянутих на початок звітного року</t>
  </si>
  <si>
    <t>кількість справ, шт</t>
  </si>
  <si>
    <t>збитки, грн</t>
  </si>
  <si>
    <t>Вилучено
деревини у ліопорушників</t>
  </si>
  <si>
    <t>Всього 
незаконних рубок</t>
  </si>
  <si>
    <t>Рубки, проведені за лісорубним квитком, виданим з порушенням лісового законодавства</t>
  </si>
  <si>
    <t>ЗВІТ
про рух справ про лісопорушення станом на  1 квітня  2021 року по Львівському ОУЛМГ</t>
  </si>
  <si>
    <t>розмір шкоди, грн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</si>
</sst>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0.000"/>
  </numFmts>
  <fonts count="23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9" fontId="0" fillId="0" borderId="0" applyFont="0" applyFill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0" fontId="18" fillId="0" borderId="7" applyNumberFormat="0" applyFill="0" applyAlignment="0" applyProtection="0"/>
    <xf numFmtId="0" fontId="19" fillId="17" borderId="0" applyNumberFormat="0" applyBorder="0" applyAlignment="0" applyProtection="0"/>
    <xf numFmtId="0" fontId="0" fillId="5" borderId="8" applyNumberFormat="0" applyFont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172" fontId="0" fillId="19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/>
    </xf>
    <xf numFmtId="172" fontId="3" fillId="18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0" xfId="0" applyNumberFormat="1" applyFill="1" applyBorder="1" applyAlignment="1">
      <alignment horizontal="center"/>
    </xf>
    <xf numFmtId="1" fontId="3" fillId="18" borderId="10" xfId="0" applyNumberFormat="1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0" fillId="18" borderId="10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4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K53"/>
  <sheetViews>
    <sheetView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H21" sqref="CH2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9.375" style="0" customWidth="1"/>
    <col min="4" max="4" width="10.00390625" style="0" customWidth="1"/>
    <col min="5" max="5" width="6.375" style="0" customWidth="1"/>
    <col min="6" max="6" width="7.125" style="0" customWidth="1"/>
    <col min="7" max="7" width="15.125" style="0" customWidth="1"/>
    <col min="8" max="8" width="7.625" style="0" customWidth="1"/>
    <col min="9" max="9" width="6.75390625" style="0" customWidth="1"/>
    <col min="10" max="10" width="10.375" style="0" bestFit="1" customWidth="1"/>
    <col min="11" max="11" width="6.375" style="0" customWidth="1"/>
    <col min="12" max="12" width="6.875" style="0" customWidth="1"/>
    <col min="13" max="13" width="11.00390625" style="0" customWidth="1"/>
    <col min="14" max="15" width="6.625" style="0" customWidth="1"/>
    <col min="16" max="16" width="8.125" style="0" customWidth="1"/>
    <col min="17" max="17" width="6.625" style="0" customWidth="1"/>
    <col min="18" max="18" width="5.875" style="0" customWidth="1"/>
    <col min="19" max="19" width="7.75390625" style="0" customWidth="1"/>
    <col min="20" max="20" width="6.375" style="0" customWidth="1"/>
    <col min="21" max="21" width="5.875" style="0" customWidth="1"/>
    <col min="22" max="22" width="11.125" style="0" customWidth="1"/>
    <col min="23" max="23" width="7.125" style="0" customWidth="1"/>
    <col min="24" max="24" width="6.25390625" style="0" customWidth="1"/>
    <col min="25" max="25" width="12.875" style="0" customWidth="1"/>
    <col min="26" max="26" width="6.875" style="0" customWidth="1"/>
    <col min="27" max="27" width="7.375" style="0" customWidth="1"/>
    <col min="28" max="28" width="11.00390625" style="0" bestFit="1" customWidth="1"/>
    <col min="29" max="29" width="9.25390625" style="0" bestFit="1" customWidth="1"/>
    <col min="30" max="30" width="6.375" style="0" customWidth="1"/>
    <col min="31" max="31" width="6.625" style="0" customWidth="1"/>
    <col min="32" max="32" width="10.75390625" style="0" customWidth="1"/>
    <col min="33" max="33" width="6.625" style="0" customWidth="1"/>
    <col min="34" max="34" width="6.25390625" style="0" customWidth="1"/>
    <col min="35" max="35" width="11.375" style="0" customWidth="1"/>
    <col min="36" max="37" width="6.375" style="0" customWidth="1"/>
    <col min="38" max="38" width="7.625" style="0" customWidth="1"/>
    <col min="39" max="39" width="6.375" style="0" customWidth="1"/>
    <col min="40" max="40" width="7.00390625" style="0" customWidth="1"/>
    <col min="41" max="41" width="7.875" style="0" customWidth="1"/>
    <col min="42" max="42" width="6.625" style="0" customWidth="1"/>
    <col min="43" max="43" width="6.00390625" style="0" customWidth="1"/>
    <col min="44" max="44" width="11.75390625" style="0" customWidth="1"/>
    <col min="45" max="45" width="9.375" style="0" customWidth="1"/>
    <col min="46" max="46" width="8.125" style="0" customWidth="1"/>
    <col min="47" max="47" width="8.875" style="0" customWidth="1"/>
    <col min="48" max="51" width="9.25390625" style="0" bestFit="1" customWidth="1"/>
    <col min="52" max="52" width="6.25390625" style="0" customWidth="1"/>
    <col min="53" max="53" width="7.25390625" style="0" customWidth="1"/>
    <col min="54" max="54" width="11.00390625" style="0" bestFit="1" customWidth="1"/>
    <col min="55" max="56" width="9.375" style="0" customWidth="1"/>
    <col min="57" max="57" width="12.125" style="0" customWidth="1"/>
    <col min="58" max="59" width="9.375" style="0" customWidth="1"/>
    <col min="60" max="60" width="11.625" style="0" customWidth="1"/>
    <col min="61" max="61" width="5.625" style="0" customWidth="1"/>
    <col min="62" max="62" width="6.75390625" style="0" customWidth="1"/>
    <col min="63" max="63" width="9.375" style="0" bestFit="1" customWidth="1"/>
    <col min="64" max="64" width="6.00390625" style="0" customWidth="1"/>
    <col min="65" max="65" width="6.375" style="0" customWidth="1"/>
    <col min="66" max="66" width="9.25390625" style="0" bestFit="1" customWidth="1"/>
    <col min="67" max="67" width="5.875" style="0" customWidth="1"/>
    <col min="68" max="68" width="7.00390625" style="0" customWidth="1"/>
    <col min="69" max="69" width="9.25390625" style="0" customWidth="1"/>
    <col min="70" max="70" width="5.875" style="0" customWidth="1"/>
    <col min="71" max="71" width="7.25390625" style="0" customWidth="1"/>
    <col min="72" max="72" width="9.25390625" style="0" bestFit="1" customWidth="1"/>
    <col min="73" max="73" width="6.75390625" style="0" customWidth="1"/>
    <col min="74" max="74" width="6.00390625" style="0" customWidth="1"/>
    <col min="75" max="75" width="9.375" style="0" bestFit="1" customWidth="1"/>
    <col min="76" max="76" width="6.625" style="0" customWidth="1"/>
    <col min="77" max="77" width="7.625" style="0" customWidth="1"/>
    <col min="78" max="78" width="9.25390625" style="0" bestFit="1" customWidth="1"/>
    <col min="79" max="79" width="6.375" style="0" customWidth="1"/>
    <col min="80" max="80" width="7.375" style="0" customWidth="1"/>
    <col min="81" max="81" width="10.625" style="0" bestFit="1" customWidth="1"/>
    <col min="82" max="82" width="7.00390625" style="0" customWidth="1"/>
    <col min="83" max="83" width="8.00390625" style="0" customWidth="1"/>
    <col min="84" max="84" width="9.25390625" style="0" bestFit="1" customWidth="1"/>
    <col min="85" max="85" width="7.25390625" style="0" customWidth="1"/>
    <col min="86" max="86" width="7.125" style="0" customWidth="1"/>
    <col min="87" max="87" width="9.25390625" style="0" bestFit="1" customWidth="1"/>
    <col min="88" max="88" width="6.625" style="0" customWidth="1"/>
    <col min="89" max="89" width="7.875" style="0" customWidth="1"/>
  </cols>
  <sheetData>
    <row r="4" spans="5:49" ht="12.75" customHeight="1">
      <c r="E4" s="88" t="s">
        <v>61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5:49" ht="33" customHeight="1"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7" spans="1:89" ht="31.5" customHeight="1">
      <c r="A7" s="80" t="s">
        <v>0</v>
      </c>
      <c r="B7" s="81" t="s">
        <v>38</v>
      </c>
      <c r="C7" s="75" t="s">
        <v>55</v>
      </c>
      <c r="D7" s="75"/>
      <c r="E7" s="55" t="s">
        <v>59</v>
      </c>
      <c r="F7" s="62"/>
      <c r="G7" s="63"/>
      <c r="H7" s="55" t="s">
        <v>40</v>
      </c>
      <c r="I7" s="62"/>
      <c r="J7" s="63"/>
      <c r="K7" s="75" t="s">
        <v>41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55" t="s">
        <v>1</v>
      </c>
      <c r="AA7" s="56"/>
      <c r="AB7" s="57"/>
      <c r="AC7" s="67" t="s">
        <v>37</v>
      </c>
      <c r="AD7" s="75" t="s">
        <v>41</v>
      </c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55" t="s">
        <v>60</v>
      </c>
      <c r="AT7" s="56"/>
      <c r="AU7" s="57"/>
      <c r="AV7" s="61" t="s">
        <v>2</v>
      </c>
      <c r="AW7" s="62"/>
      <c r="AX7" s="63"/>
      <c r="AY7" s="74" t="s">
        <v>13</v>
      </c>
      <c r="AZ7" s="71" t="s">
        <v>3</v>
      </c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3"/>
      <c r="BO7" s="71"/>
      <c r="BP7" s="72"/>
      <c r="BQ7" s="73"/>
      <c r="BR7" s="71" t="s">
        <v>4</v>
      </c>
      <c r="BS7" s="72"/>
      <c r="BT7" s="72"/>
      <c r="BU7" s="72"/>
      <c r="BV7" s="72"/>
      <c r="BW7" s="73"/>
      <c r="BX7" s="61" t="s">
        <v>5</v>
      </c>
      <c r="BY7" s="62"/>
      <c r="BZ7" s="63"/>
      <c r="CA7" s="61" t="s">
        <v>6</v>
      </c>
      <c r="CB7" s="62"/>
      <c r="CC7" s="63"/>
      <c r="CD7" s="55" t="s">
        <v>7</v>
      </c>
      <c r="CE7" s="56"/>
      <c r="CF7" s="57"/>
      <c r="CG7" s="61" t="s">
        <v>8</v>
      </c>
      <c r="CH7" s="62"/>
      <c r="CI7" s="63"/>
      <c r="CJ7" s="55" t="s">
        <v>58</v>
      </c>
      <c r="CK7" s="63"/>
    </row>
    <row r="8" spans="1:89" ht="61.5" customHeight="1">
      <c r="A8" s="80"/>
      <c r="B8" s="82"/>
      <c r="C8" s="75"/>
      <c r="D8" s="75"/>
      <c r="E8" s="64"/>
      <c r="F8" s="65"/>
      <c r="G8" s="66"/>
      <c r="H8" s="64"/>
      <c r="I8" s="65"/>
      <c r="J8" s="66"/>
      <c r="K8" s="76" t="s">
        <v>42</v>
      </c>
      <c r="L8" s="77"/>
      <c r="M8" s="78"/>
      <c r="N8" s="75" t="s">
        <v>43</v>
      </c>
      <c r="O8" s="75"/>
      <c r="P8" s="75"/>
      <c r="Q8" s="75" t="s">
        <v>49</v>
      </c>
      <c r="R8" s="75"/>
      <c r="S8" s="75"/>
      <c r="T8" s="75" t="s">
        <v>44</v>
      </c>
      <c r="U8" s="75"/>
      <c r="V8" s="75"/>
      <c r="W8" s="75" t="s">
        <v>45</v>
      </c>
      <c r="X8" s="75"/>
      <c r="Y8" s="75"/>
      <c r="Z8" s="58"/>
      <c r="AA8" s="59"/>
      <c r="AB8" s="60"/>
      <c r="AC8" s="68"/>
      <c r="AD8" s="75" t="s">
        <v>42</v>
      </c>
      <c r="AE8" s="75"/>
      <c r="AF8" s="75"/>
      <c r="AG8" s="75" t="s">
        <v>43</v>
      </c>
      <c r="AH8" s="75"/>
      <c r="AI8" s="75"/>
      <c r="AJ8" s="75" t="s">
        <v>49</v>
      </c>
      <c r="AK8" s="75"/>
      <c r="AL8" s="75"/>
      <c r="AM8" s="76" t="s">
        <v>44</v>
      </c>
      <c r="AN8" s="77"/>
      <c r="AO8" s="78"/>
      <c r="AP8" s="75" t="s">
        <v>45</v>
      </c>
      <c r="AQ8" s="75"/>
      <c r="AR8" s="75"/>
      <c r="AS8" s="58"/>
      <c r="AT8" s="59"/>
      <c r="AU8" s="60"/>
      <c r="AV8" s="64"/>
      <c r="AW8" s="65"/>
      <c r="AX8" s="66"/>
      <c r="AY8" s="74"/>
      <c r="AZ8" s="71" t="s">
        <v>50</v>
      </c>
      <c r="BA8" s="72"/>
      <c r="BB8" s="73"/>
      <c r="BC8" s="70" t="s">
        <v>53</v>
      </c>
      <c r="BD8" s="70"/>
      <c r="BE8" s="70"/>
      <c r="BF8" s="70" t="s">
        <v>54</v>
      </c>
      <c r="BG8" s="70"/>
      <c r="BH8" s="70"/>
      <c r="BI8" s="71" t="s">
        <v>14</v>
      </c>
      <c r="BJ8" s="72"/>
      <c r="BK8" s="73"/>
      <c r="BL8" s="71" t="s">
        <v>15</v>
      </c>
      <c r="BM8" s="72"/>
      <c r="BN8" s="73"/>
      <c r="BO8" s="76" t="s">
        <v>52</v>
      </c>
      <c r="BP8" s="72"/>
      <c r="BQ8" s="73"/>
      <c r="BR8" s="71" t="s">
        <v>51</v>
      </c>
      <c r="BS8" s="72"/>
      <c r="BT8" s="73"/>
      <c r="BU8" s="71" t="s">
        <v>16</v>
      </c>
      <c r="BV8" s="72"/>
      <c r="BW8" s="73"/>
      <c r="BX8" s="64"/>
      <c r="BY8" s="65"/>
      <c r="BZ8" s="66"/>
      <c r="CA8" s="64"/>
      <c r="CB8" s="65"/>
      <c r="CC8" s="66"/>
      <c r="CD8" s="58"/>
      <c r="CE8" s="59"/>
      <c r="CF8" s="60"/>
      <c r="CG8" s="64"/>
      <c r="CH8" s="65"/>
      <c r="CI8" s="66"/>
      <c r="CJ8" s="64"/>
      <c r="CK8" s="66"/>
    </row>
    <row r="9" spans="1:89" ht="38.25">
      <c r="A9" s="80"/>
      <c r="B9" s="83"/>
      <c r="C9" s="8" t="s">
        <v>56</v>
      </c>
      <c r="D9" s="8" t="s">
        <v>62</v>
      </c>
      <c r="E9" s="8" t="s">
        <v>9</v>
      </c>
      <c r="F9" s="8" t="s">
        <v>10</v>
      </c>
      <c r="G9" s="8" t="s">
        <v>11</v>
      </c>
      <c r="H9" s="8" t="s">
        <v>9</v>
      </c>
      <c r="I9" s="8" t="s">
        <v>10</v>
      </c>
      <c r="J9" s="8" t="s">
        <v>11</v>
      </c>
      <c r="K9" s="15" t="s">
        <v>46</v>
      </c>
      <c r="L9" s="1" t="s">
        <v>47</v>
      </c>
      <c r="M9" s="16" t="s">
        <v>48</v>
      </c>
      <c r="N9" s="16" t="s">
        <v>46</v>
      </c>
      <c r="O9" s="16" t="s">
        <v>47</v>
      </c>
      <c r="P9" s="16" t="s">
        <v>48</v>
      </c>
      <c r="Q9" s="16" t="s">
        <v>46</v>
      </c>
      <c r="R9" s="16" t="s">
        <v>47</v>
      </c>
      <c r="S9" s="16" t="s">
        <v>48</v>
      </c>
      <c r="T9" s="16" t="s">
        <v>46</v>
      </c>
      <c r="U9" s="16" t="s">
        <v>47</v>
      </c>
      <c r="V9" s="16" t="s">
        <v>48</v>
      </c>
      <c r="W9" s="16" t="s">
        <v>46</v>
      </c>
      <c r="X9" s="16" t="s">
        <v>47</v>
      </c>
      <c r="Y9" s="16" t="s">
        <v>48</v>
      </c>
      <c r="Z9" s="8" t="s">
        <v>12</v>
      </c>
      <c r="AA9" s="8" t="s">
        <v>10</v>
      </c>
      <c r="AB9" s="8" t="s">
        <v>11</v>
      </c>
      <c r="AC9" s="69"/>
      <c r="AD9" s="16" t="s">
        <v>46</v>
      </c>
      <c r="AE9" s="16" t="s">
        <v>47</v>
      </c>
      <c r="AF9" s="16" t="s">
        <v>48</v>
      </c>
      <c r="AG9" s="16" t="s">
        <v>46</v>
      </c>
      <c r="AH9" s="16" t="s">
        <v>47</v>
      </c>
      <c r="AI9" s="16" t="s">
        <v>48</v>
      </c>
      <c r="AJ9" s="16" t="s">
        <v>46</v>
      </c>
      <c r="AK9" s="16" t="s">
        <v>47</v>
      </c>
      <c r="AL9" s="16" t="s">
        <v>48</v>
      </c>
      <c r="AM9" s="16" t="s">
        <v>46</v>
      </c>
      <c r="AN9" s="16" t="s">
        <v>47</v>
      </c>
      <c r="AO9" s="16" t="s">
        <v>48</v>
      </c>
      <c r="AP9" s="16" t="s">
        <v>46</v>
      </c>
      <c r="AQ9" s="16" t="s">
        <v>47</v>
      </c>
      <c r="AR9" s="16" t="s">
        <v>48</v>
      </c>
      <c r="AS9" s="16" t="s">
        <v>46</v>
      </c>
      <c r="AT9" s="16" t="s">
        <v>47</v>
      </c>
      <c r="AU9" s="16" t="s">
        <v>57</v>
      </c>
      <c r="AV9" s="8" t="s">
        <v>12</v>
      </c>
      <c r="AW9" s="8" t="s">
        <v>10</v>
      </c>
      <c r="AX9" s="8" t="s">
        <v>11</v>
      </c>
      <c r="AY9" s="74"/>
      <c r="AZ9" s="8" t="s">
        <v>12</v>
      </c>
      <c r="BA9" s="8" t="s">
        <v>10</v>
      </c>
      <c r="BB9" s="8" t="s">
        <v>11</v>
      </c>
      <c r="BC9" s="8" t="s">
        <v>12</v>
      </c>
      <c r="BD9" s="8" t="s">
        <v>10</v>
      </c>
      <c r="BE9" s="8" t="s">
        <v>11</v>
      </c>
      <c r="BF9" s="8" t="s">
        <v>12</v>
      </c>
      <c r="BG9" s="8" t="s">
        <v>10</v>
      </c>
      <c r="BH9" s="8" t="s">
        <v>11</v>
      </c>
      <c r="BI9" s="8" t="s">
        <v>12</v>
      </c>
      <c r="BJ9" s="8" t="s">
        <v>10</v>
      </c>
      <c r="BK9" s="8" t="s">
        <v>11</v>
      </c>
      <c r="BL9" s="8" t="s">
        <v>12</v>
      </c>
      <c r="BM9" s="8" t="s">
        <v>10</v>
      </c>
      <c r="BN9" s="8" t="s">
        <v>11</v>
      </c>
      <c r="BO9" s="8" t="s">
        <v>12</v>
      </c>
      <c r="BP9" s="8" t="s">
        <v>10</v>
      </c>
      <c r="BQ9" s="8" t="s">
        <v>11</v>
      </c>
      <c r="BR9" s="8" t="s">
        <v>12</v>
      </c>
      <c r="BS9" s="8" t="s">
        <v>10</v>
      </c>
      <c r="BT9" s="8" t="s">
        <v>11</v>
      </c>
      <c r="BU9" s="8" t="s">
        <v>12</v>
      </c>
      <c r="BV9" s="8" t="s">
        <v>10</v>
      </c>
      <c r="BW9" s="8" t="s">
        <v>11</v>
      </c>
      <c r="BX9" s="8" t="s">
        <v>12</v>
      </c>
      <c r="BY9" s="8" t="s">
        <v>10</v>
      </c>
      <c r="BZ9" s="8" t="s">
        <v>11</v>
      </c>
      <c r="CA9" s="8" t="s">
        <v>12</v>
      </c>
      <c r="CB9" s="8" t="s">
        <v>10</v>
      </c>
      <c r="CC9" s="8" t="s">
        <v>11</v>
      </c>
      <c r="CD9" s="8" t="s">
        <v>17</v>
      </c>
      <c r="CE9" s="8" t="s">
        <v>10</v>
      </c>
      <c r="CF9" s="8" t="s">
        <v>18</v>
      </c>
      <c r="CG9" s="8" t="s">
        <v>17</v>
      </c>
      <c r="CH9" s="8" t="s">
        <v>10</v>
      </c>
      <c r="CI9" s="8" t="s">
        <v>18</v>
      </c>
      <c r="CJ9" s="8" t="s">
        <v>17</v>
      </c>
      <c r="CK9" s="8" t="s">
        <v>10</v>
      </c>
    </row>
    <row r="10" spans="1:89" ht="12.75">
      <c r="A10" s="5">
        <v>1</v>
      </c>
      <c r="B10" s="22" t="s">
        <v>19</v>
      </c>
      <c r="C10" s="9"/>
      <c r="D10" s="9"/>
      <c r="E10" s="32">
        <f>H10+Z10</f>
        <v>3</v>
      </c>
      <c r="F10" s="33">
        <f aca="true" t="shared" si="0" ref="F10:F27">I10+AA10</f>
        <v>1</v>
      </c>
      <c r="G10" s="32">
        <f>J10+AB10</f>
        <v>5745</v>
      </c>
      <c r="H10" s="30">
        <f>K10+N10+Q10+T10+W10</f>
        <v>3</v>
      </c>
      <c r="I10" s="30">
        <f aca="true" t="shared" si="1" ref="I10:J25">L10+O10+R10+U10+X10</f>
        <v>1</v>
      </c>
      <c r="J10" s="30">
        <f t="shared" si="1"/>
        <v>5745</v>
      </c>
      <c r="K10" s="9">
        <v>3</v>
      </c>
      <c r="L10" s="9">
        <v>1</v>
      </c>
      <c r="M10" s="9">
        <v>5745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31">
        <f aca="true" t="shared" si="2" ref="Z10:Z22">AD10+AG10+AJ10+AM10+AP10</f>
        <v>0</v>
      </c>
      <c r="AA10" s="31">
        <f aca="true" t="shared" si="3" ref="AA10:AA22">AE10+AH10+AK10+AN10+AQ10</f>
        <v>0</v>
      </c>
      <c r="AB10" s="31">
        <f aca="true" t="shared" si="4" ref="AB10:AB22">AF10+AI10+AL10+AO10+AR10</f>
        <v>0</v>
      </c>
      <c r="AC10" s="4">
        <f aca="true" t="shared" si="5" ref="AC10:AC28">(AA10)/F10</f>
        <v>0</v>
      </c>
      <c r="AD10" s="9"/>
      <c r="AE10" s="9"/>
      <c r="AF10" s="9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9">
        <v>3</v>
      </c>
      <c r="AW10" s="9">
        <v>1</v>
      </c>
      <c r="AX10" s="9">
        <v>5745</v>
      </c>
      <c r="AY10" s="4">
        <f aca="true" t="shared" si="6" ref="AY10:AY28">AX10/G10</f>
        <v>1</v>
      </c>
      <c r="AZ10" s="30">
        <f>BC10+BF10</f>
        <v>0</v>
      </c>
      <c r="BA10" s="30">
        <f aca="true" t="shared" si="7" ref="BA10:BB25">BD10+BG10</f>
        <v>0</v>
      </c>
      <c r="BB10" s="30">
        <f t="shared" si="7"/>
        <v>0</v>
      </c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3">
        <f>BL10+BR10+BU10</f>
        <v>0</v>
      </c>
      <c r="BY10" s="3">
        <f>BM10+BS10+BV10</f>
        <v>0</v>
      </c>
      <c r="BZ10" s="3">
        <f>BN10+BT10+BW10</f>
        <v>0</v>
      </c>
      <c r="CA10" s="9"/>
      <c r="CB10" s="9"/>
      <c r="CC10" s="9"/>
      <c r="CD10" s="1"/>
      <c r="CE10" s="1"/>
      <c r="CF10" s="1"/>
      <c r="CG10" s="1"/>
      <c r="CH10" s="1"/>
      <c r="CI10" s="1"/>
      <c r="CJ10" s="1"/>
      <c r="CK10" s="1"/>
    </row>
    <row r="11" spans="1:89" ht="12.75">
      <c r="A11" s="5">
        <v>2</v>
      </c>
      <c r="B11" s="22" t="s">
        <v>20</v>
      </c>
      <c r="C11" s="9"/>
      <c r="D11" s="9"/>
      <c r="E11" s="32">
        <f aca="true" t="shared" si="8" ref="E11:E27">H11+Z11</f>
        <v>3</v>
      </c>
      <c r="F11" s="32">
        <f t="shared" si="0"/>
        <v>21</v>
      </c>
      <c r="G11" s="33">
        <f>J11+AB11</f>
        <v>99532</v>
      </c>
      <c r="H11" s="30">
        <f aca="true" t="shared" si="9" ref="H11:H27">K11+N11+Q11+T11+W11</f>
        <v>2</v>
      </c>
      <c r="I11" s="30">
        <f t="shared" si="1"/>
        <v>5</v>
      </c>
      <c r="J11" s="30">
        <f t="shared" si="1"/>
        <v>15308</v>
      </c>
      <c r="K11" s="9">
        <v>2</v>
      </c>
      <c r="L11" s="9">
        <v>5</v>
      </c>
      <c r="M11" s="9">
        <v>15308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1">
        <f t="shared" si="2"/>
        <v>1</v>
      </c>
      <c r="AA11" s="31">
        <f t="shared" si="3"/>
        <v>16</v>
      </c>
      <c r="AB11" s="31">
        <f t="shared" si="4"/>
        <v>84224</v>
      </c>
      <c r="AC11" s="4">
        <f t="shared" si="5"/>
        <v>0.7619047619047619</v>
      </c>
      <c r="AD11" s="9">
        <v>1</v>
      </c>
      <c r="AE11" s="9">
        <v>16</v>
      </c>
      <c r="AF11" s="9">
        <v>84224</v>
      </c>
      <c r="AG11" s="20"/>
      <c r="AH11" s="20"/>
      <c r="AI11" s="20"/>
      <c r="AJ11" s="20"/>
      <c r="AK11" s="20"/>
      <c r="AL11" s="20"/>
      <c r="AM11" s="20"/>
      <c r="AN11" s="20"/>
      <c r="AO11" s="20"/>
      <c r="AP11" s="10"/>
      <c r="AQ11" s="10"/>
      <c r="AR11" s="10"/>
      <c r="AS11" s="10"/>
      <c r="AT11" s="10"/>
      <c r="AU11" s="10"/>
      <c r="AV11" s="9"/>
      <c r="AW11" s="9"/>
      <c r="AX11" s="9"/>
      <c r="AY11" s="4">
        <f t="shared" si="6"/>
        <v>0</v>
      </c>
      <c r="AZ11" s="30">
        <f aca="true" t="shared" si="10" ref="AZ11:AZ26">BC11+BF11</f>
        <v>3</v>
      </c>
      <c r="BA11" s="30">
        <f t="shared" si="7"/>
        <v>21</v>
      </c>
      <c r="BB11" s="30">
        <f t="shared" si="7"/>
        <v>99532</v>
      </c>
      <c r="BC11" s="9">
        <v>2</v>
      </c>
      <c r="BD11" s="9">
        <v>5</v>
      </c>
      <c r="BE11" s="9">
        <v>15308</v>
      </c>
      <c r="BF11" s="9">
        <v>1</v>
      </c>
      <c r="BG11" s="9">
        <v>16</v>
      </c>
      <c r="BH11" s="9">
        <v>84224</v>
      </c>
      <c r="BI11" s="9"/>
      <c r="BJ11" s="9"/>
      <c r="BK11" s="9"/>
      <c r="BL11" s="9"/>
      <c r="BM11" s="9"/>
      <c r="BN11" s="9"/>
      <c r="BO11" s="9"/>
      <c r="BP11" s="9"/>
      <c r="BQ11" s="9"/>
      <c r="BR11" s="9">
        <v>2</v>
      </c>
      <c r="BS11" s="9">
        <v>5</v>
      </c>
      <c r="BT11" s="9">
        <v>15308</v>
      </c>
      <c r="BU11" s="9"/>
      <c r="BV11" s="9"/>
      <c r="BW11" s="9"/>
      <c r="BX11" s="3">
        <f aca="true" t="shared" si="11" ref="BX11:BX28">BL11+BR11+BU11</f>
        <v>2</v>
      </c>
      <c r="BY11" s="3">
        <f aca="true" t="shared" si="12" ref="BY11:BY28">BM11+BS11+BV11</f>
        <v>5</v>
      </c>
      <c r="BZ11" s="3">
        <f aca="true" t="shared" si="13" ref="BZ11:BZ27">BN11+BT11+BW11</f>
        <v>15308</v>
      </c>
      <c r="CA11" s="1"/>
      <c r="CB11" s="1"/>
      <c r="CC11" s="1"/>
      <c r="CD11" s="1"/>
      <c r="CE11" s="1"/>
      <c r="CF11" s="1"/>
      <c r="CG11" s="1"/>
      <c r="CH11" s="1"/>
      <c r="CI11" s="1"/>
      <c r="CJ11" s="1">
        <v>1</v>
      </c>
      <c r="CK11" s="1">
        <v>2</v>
      </c>
    </row>
    <row r="12" spans="1:89" ht="12.75">
      <c r="A12" s="5">
        <v>3</v>
      </c>
      <c r="B12" s="53" t="s">
        <v>21</v>
      </c>
      <c r="C12" s="24"/>
      <c r="D12" s="24"/>
      <c r="E12" s="32">
        <f t="shared" si="8"/>
        <v>5</v>
      </c>
      <c r="F12" s="38">
        <f t="shared" si="0"/>
        <v>11</v>
      </c>
      <c r="G12" s="32">
        <f aca="true" t="shared" si="14" ref="G12:G27">J12+AB12</f>
        <v>78832</v>
      </c>
      <c r="H12" s="30">
        <f t="shared" si="9"/>
        <v>3</v>
      </c>
      <c r="I12" s="30">
        <f t="shared" si="1"/>
        <v>4</v>
      </c>
      <c r="J12" s="30">
        <f t="shared" si="1"/>
        <v>20062</v>
      </c>
      <c r="K12" s="9">
        <v>3</v>
      </c>
      <c r="L12" s="9">
        <v>4</v>
      </c>
      <c r="M12" s="9">
        <v>20062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31">
        <f t="shared" si="2"/>
        <v>2</v>
      </c>
      <c r="AA12" s="31">
        <f t="shared" si="3"/>
        <v>7</v>
      </c>
      <c r="AB12" s="31">
        <f t="shared" si="4"/>
        <v>58770</v>
      </c>
      <c r="AC12" s="4">
        <f t="shared" si="5"/>
        <v>0.6363636363636364</v>
      </c>
      <c r="AD12" s="9">
        <v>2</v>
      </c>
      <c r="AE12" s="9">
        <v>7</v>
      </c>
      <c r="AF12" s="9">
        <v>58770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9">
        <v>2</v>
      </c>
      <c r="AW12" s="9">
        <v>1</v>
      </c>
      <c r="AX12" s="9">
        <v>4335</v>
      </c>
      <c r="AY12" s="4">
        <f t="shared" si="6"/>
        <v>0.05499035924497666</v>
      </c>
      <c r="AZ12" s="30">
        <f t="shared" si="10"/>
        <v>3</v>
      </c>
      <c r="BA12" s="30">
        <f t="shared" si="7"/>
        <v>10</v>
      </c>
      <c r="BB12" s="30">
        <f t="shared" si="7"/>
        <v>74497</v>
      </c>
      <c r="BC12" s="9">
        <v>1</v>
      </c>
      <c r="BD12" s="9">
        <v>3</v>
      </c>
      <c r="BE12" s="9">
        <v>15727</v>
      </c>
      <c r="BF12" s="9">
        <v>2</v>
      </c>
      <c r="BG12" s="9">
        <v>7</v>
      </c>
      <c r="BH12" s="9">
        <v>58770</v>
      </c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3">
        <f t="shared" si="11"/>
        <v>0</v>
      </c>
      <c r="BY12" s="3">
        <f t="shared" si="12"/>
        <v>0</v>
      </c>
      <c r="BZ12" s="3">
        <f t="shared" si="13"/>
        <v>0</v>
      </c>
      <c r="CA12" s="1"/>
      <c r="CB12" s="1"/>
      <c r="CC12" s="7"/>
      <c r="CD12" s="1"/>
      <c r="CE12" s="1"/>
      <c r="CF12" s="7"/>
      <c r="CG12" s="1"/>
      <c r="CH12" s="1"/>
      <c r="CI12" s="1"/>
      <c r="CJ12" s="1"/>
      <c r="CK12" s="1"/>
    </row>
    <row r="13" spans="1:89" ht="12.75">
      <c r="A13" s="5">
        <v>4</v>
      </c>
      <c r="B13" s="22" t="s">
        <v>22</v>
      </c>
      <c r="C13" s="9"/>
      <c r="D13" s="9"/>
      <c r="E13" s="32">
        <f t="shared" si="8"/>
        <v>1</v>
      </c>
      <c r="F13" s="32">
        <f t="shared" si="0"/>
        <v>3</v>
      </c>
      <c r="G13" s="32">
        <f t="shared" si="14"/>
        <v>18858</v>
      </c>
      <c r="H13" s="30">
        <f t="shared" si="9"/>
        <v>0</v>
      </c>
      <c r="I13" s="30">
        <f t="shared" si="1"/>
        <v>0</v>
      </c>
      <c r="J13" s="30">
        <f t="shared" si="1"/>
        <v>0</v>
      </c>
      <c r="K13" s="9"/>
      <c r="L13" s="9"/>
      <c r="M13" s="1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31">
        <f t="shared" si="2"/>
        <v>1</v>
      </c>
      <c r="AA13" s="31">
        <f t="shared" si="3"/>
        <v>3</v>
      </c>
      <c r="AB13" s="31">
        <f t="shared" si="4"/>
        <v>18858</v>
      </c>
      <c r="AC13" s="4">
        <f t="shared" si="5"/>
        <v>1</v>
      </c>
      <c r="AD13" s="10">
        <v>1</v>
      </c>
      <c r="AE13" s="10">
        <v>3</v>
      </c>
      <c r="AF13" s="10">
        <v>18858</v>
      </c>
      <c r="AG13" s="10"/>
      <c r="AH13" s="10"/>
      <c r="AI13" s="10"/>
      <c r="AJ13" s="20"/>
      <c r="AK13" s="20"/>
      <c r="AL13" s="20"/>
      <c r="AM13" s="20"/>
      <c r="AN13" s="20"/>
      <c r="AO13" s="20"/>
      <c r="AP13" s="18"/>
      <c r="AQ13" s="18"/>
      <c r="AR13" s="10"/>
      <c r="AS13" s="10"/>
      <c r="AT13" s="10"/>
      <c r="AU13" s="10"/>
      <c r="AV13" s="9"/>
      <c r="AW13" s="9"/>
      <c r="AX13" s="9"/>
      <c r="AY13" s="4">
        <f t="shared" si="6"/>
        <v>0</v>
      </c>
      <c r="AZ13" s="30">
        <f t="shared" si="10"/>
        <v>1</v>
      </c>
      <c r="BA13" s="30">
        <f t="shared" si="7"/>
        <v>3</v>
      </c>
      <c r="BB13" s="30">
        <f t="shared" si="7"/>
        <v>18858</v>
      </c>
      <c r="BC13" s="9"/>
      <c r="BD13" s="9"/>
      <c r="BE13" s="9"/>
      <c r="BF13" s="9">
        <v>1</v>
      </c>
      <c r="BG13" s="9">
        <v>3</v>
      </c>
      <c r="BH13" s="9">
        <v>18858</v>
      </c>
      <c r="BI13" s="24"/>
      <c r="BJ13" s="24"/>
      <c r="BK13" s="24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3">
        <f t="shared" si="11"/>
        <v>0</v>
      </c>
      <c r="BY13" s="3">
        <f t="shared" si="12"/>
        <v>0</v>
      </c>
      <c r="BZ13" s="3">
        <f t="shared" si="13"/>
        <v>0</v>
      </c>
      <c r="CA13" s="1"/>
      <c r="CB13" s="1"/>
      <c r="CC13" s="1"/>
      <c r="CD13" s="1"/>
      <c r="CE13" s="1"/>
      <c r="CF13" s="1"/>
      <c r="CG13" s="1"/>
      <c r="CH13" s="1"/>
      <c r="CI13" s="1"/>
      <c r="CJ13" s="9"/>
      <c r="CK13" s="9"/>
    </row>
    <row r="14" spans="1:89" ht="12.75">
      <c r="A14" s="5">
        <v>5</v>
      </c>
      <c r="B14" s="22" t="s">
        <v>23</v>
      </c>
      <c r="C14" s="9"/>
      <c r="D14" s="9"/>
      <c r="E14" s="32">
        <f t="shared" si="8"/>
        <v>7</v>
      </c>
      <c r="F14" s="32">
        <f t="shared" si="0"/>
        <v>29</v>
      </c>
      <c r="G14" s="32">
        <f t="shared" si="14"/>
        <v>214396</v>
      </c>
      <c r="H14" s="30">
        <f>K14+N14+Q14+T14+W14</f>
        <v>7</v>
      </c>
      <c r="I14" s="30">
        <f>L14+O14+R14+U14+X14</f>
        <v>29</v>
      </c>
      <c r="J14" s="30">
        <f>M14+P14+S14+V14+Y14</f>
        <v>214396</v>
      </c>
      <c r="K14" s="24">
        <v>7</v>
      </c>
      <c r="L14" s="24">
        <v>29</v>
      </c>
      <c r="M14" s="24">
        <v>214396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31">
        <f t="shared" si="2"/>
        <v>0</v>
      </c>
      <c r="AA14" s="31">
        <f t="shared" si="3"/>
        <v>0</v>
      </c>
      <c r="AB14" s="31">
        <f t="shared" si="4"/>
        <v>0</v>
      </c>
      <c r="AC14" s="4">
        <f t="shared" si="5"/>
        <v>0</v>
      </c>
      <c r="AD14" s="24"/>
      <c r="AE14" s="24"/>
      <c r="AF14" s="24"/>
      <c r="AG14" s="24"/>
      <c r="AH14" s="24"/>
      <c r="AI14" s="24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4">
        <v>4</v>
      </c>
      <c r="AW14" s="24">
        <v>1</v>
      </c>
      <c r="AX14" s="24">
        <v>7716</v>
      </c>
      <c r="AY14" s="4">
        <f t="shared" si="6"/>
        <v>0.03598947741562342</v>
      </c>
      <c r="AZ14" s="30">
        <f t="shared" si="10"/>
        <v>3</v>
      </c>
      <c r="BA14" s="30">
        <f t="shared" si="7"/>
        <v>28</v>
      </c>
      <c r="BB14" s="30">
        <f t="shared" si="7"/>
        <v>206679</v>
      </c>
      <c r="BC14" s="9">
        <v>3</v>
      </c>
      <c r="BD14" s="9">
        <v>28</v>
      </c>
      <c r="BE14" s="9">
        <v>206679</v>
      </c>
      <c r="BF14" s="24"/>
      <c r="BG14" s="24"/>
      <c r="BH14" s="24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3">
        <f t="shared" si="11"/>
        <v>0</v>
      </c>
      <c r="BY14" s="3">
        <f t="shared" si="12"/>
        <v>0</v>
      </c>
      <c r="BZ14" s="3">
        <f t="shared" si="13"/>
        <v>0</v>
      </c>
      <c r="CA14" s="1"/>
      <c r="CB14" s="1"/>
      <c r="CC14" s="1"/>
      <c r="CD14" s="1"/>
      <c r="CE14" s="1"/>
      <c r="CF14" s="1"/>
      <c r="CG14" s="1"/>
      <c r="CH14" s="1"/>
      <c r="CI14" s="1"/>
      <c r="CJ14" s="1">
        <v>2</v>
      </c>
      <c r="CK14" s="1">
        <v>10</v>
      </c>
    </row>
    <row r="15" spans="1:89" ht="12.75">
      <c r="A15" s="5">
        <v>6</v>
      </c>
      <c r="B15" s="22" t="s">
        <v>24</v>
      </c>
      <c r="C15" s="9"/>
      <c r="D15" s="9"/>
      <c r="E15" s="32">
        <f t="shared" si="8"/>
        <v>1</v>
      </c>
      <c r="F15" s="32">
        <f t="shared" si="0"/>
        <v>3</v>
      </c>
      <c r="G15" s="32">
        <f t="shared" si="14"/>
        <v>9906</v>
      </c>
      <c r="H15" s="30">
        <f t="shared" si="9"/>
        <v>0</v>
      </c>
      <c r="I15" s="30">
        <f t="shared" si="1"/>
        <v>0</v>
      </c>
      <c r="J15" s="30">
        <f t="shared" si="1"/>
        <v>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1">
        <f t="shared" si="2"/>
        <v>1</v>
      </c>
      <c r="AA15" s="31">
        <f t="shared" si="3"/>
        <v>3</v>
      </c>
      <c r="AB15" s="31">
        <f t="shared" si="4"/>
        <v>9906</v>
      </c>
      <c r="AC15" s="4">
        <f t="shared" si="5"/>
        <v>1</v>
      </c>
      <c r="AD15" s="9">
        <v>1</v>
      </c>
      <c r="AE15" s="9">
        <v>3</v>
      </c>
      <c r="AF15" s="9">
        <v>9906</v>
      </c>
      <c r="AG15" s="10"/>
      <c r="AH15" s="10"/>
      <c r="AI15" s="10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9"/>
      <c r="AW15" s="9"/>
      <c r="AX15" s="9"/>
      <c r="AY15" s="4">
        <f t="shared" si="6"/>
        <v>0</v>
      </c>
      <c r="AZ15" s="30">
        <f t="shared" si="10"/>
        <v>1</v>
      </c>
      <c r="BA15" s="30">
        <f t="shared" si="7"/>
        <v>3</v>
      </c>
      <c r="BB15" s="30">
        <f t="shared" si="7"/>
        <v>9906</v>
      </c>
      <c r="BC15" s="9"/>
      <c r="BD15" s="9"/>
      <c r="BE15" s="9"/>
      <c r="BF15" s="9">
        <v>1</v>
      </c>
      <c r="BG15" s="9">
        <v>3</v>
      </c>
      <c r="BH15" s="9">
        <v>9906</v>
      </c>
      <c r="BI15" s="9"/>
      <c r="BJ15" s="9"/>
      <c r="BK15" s="9"/>
      <c r="BL15" s="9"/>
      <c r="BM15" s="6"/>
      <c r="BN15" s="9"/>
      <c r="BO15" s="9"/>
      <c r="BP15" s="9"/>
      <c r="BQ15" s="9"/>
      <c r="BR15" s="9"/>
      <c r="BS15" s="9"/>
      <c r="BT15" s="9"/>
      <c r="BU15" s="9"/>
      <c r="BV15" s="6"/>
      <c r="BW15" s="9"/>
      <c r="BX15" s="3">
        <f t="shared" si="11"/>
        <v>0</v>
      </c>
      <c r="BY15" s="3">
        <f t="shared" si="12"/>
        <v>0</v>
      </c>
      <c r="BZ15" s="3">
        <f t="shared" si="13"/>
        <v>0</v>
      </c>
      <c r="CA15" s="1"/>
      <c r="CB15" s="1"/>
      <c r="CC15" s="1"/>
      <c r="CD15" s="1"/>
      <c r="CE15" s="1"/>
      <c r="CF15" s="1"/>
      <c r="CG15" s="1"/>
      <c r="CH15" s="1"/>
      <c r="CI15" s="1"/>
      <c r="CJ15" s="1">
        <v>1</v>
      </c>
      <c r="CK15" s="1">
        <v>1</v>
      </c>
    </row>
    <row r="16" spans="1:89" ht="12.75">
      <c r="A16" s="5">
        <v>7</v>
      </c>
      <c r="B16" s="22" t="s">
        <v>25</v>
      </c>
      <c r="C16" s="9"/>
      <c r="D16" s="9"/>
      <c r="E16" s="32">
        <f t="shared" si="8"/>
        <v>1</v>
      </c>
      <c r="F16" s="32">
        <f t="shared" si="0"/>
        <v>1</v>
      </c>
      <c r="G16" s="32">
        <f t="shared" si="14"/>
        <v>3132</v>
      </c>
      <c r="H16" s="30">
        <f t="shared" si="9"/>
        <v>1</v>
      </c>
      <c r="I16" s="30">
        <f t="shared" si="1"/>
        <v>1</v>
      </c>
      <c r="J16" s="30">
        <f t="shared" si="1"/>
        <v>3132</v>
      </c>
      <c r="K16" s="24">
        <v>1</v>
      </c>
      <c r="L16" s="24">
        <v>1</v>
      </c>
      <c r="M16" s="24">
        <v>3132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31">
        <f t="shared" si="2"/>
        <v>0</v>
      </c>
      <c r="AA16" s="31">
        <f t="shared" si="3"/>
        <v>0</v>
      </c>
      <c r="AB16" s="31">
        <f t="shared" si="4"/>
        <v>0</v>
      </c>
      <c r="AC16" s="4">
        <f t="shared" si="5"/>
        <v>0</v>
      </c>
      <c r="AD16" s="24"/>
      <c r="AE16" s="24"/>
      <c r="AF16" s="24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4"/>
      <c r="AW16" s="24"/>
      <c r="AX16" s="24"/>
      <c r="AY16" s="4">
        <f t="shared" si="6"/>
        <v>0</v>
      </c>
      <c r="AZ16" s="30">
        <f t="shared" si="10"/>
        <v>1</v>
      </c>
      <c r="BA16" s="30">
        <f t="shared" si="7"/>
        <v>1</v>
      </c>
      <c r="BB16" s="30">
        <f t="shared" si="7"/>
        <v>3132</v>
      </c>
      <c r="BC16" s="9">
        <v>1</v>
      </c>
      <c r="BD16" s="9">
        <v>1</v>
      </c>
      <c r="BE16" s="9">
        <v>3132</v>
      </c>
      <c r="BF16" s="24"/>
      <c r="BG16" s="24"/>
      <c r="BH16" s="24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3">
        <f t="shared" si="11"/>
        <v>0</v>
      </c>
      <c r="BY16" s="3">
        <f t="shared" si="12"/>
        <v>0</v>
      </c>
      <c r="BZ16" s="3">
        <f t="shared" si="13"/>
        <v>0</v>
      </c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2.75">
      <c r="A17" s="5">
        <v>8</v>
      </c>
      <c r="B17" s="22" t="s">
        <v>26</v>
      </c>
      <c r="C17" s="9"/>
      <c r="D17" s="9"/>
      <c r="E17" s="32">
        <f t="shared" si="8"/>
        <v>5</v>
      </c>
      <c r="F17" s="32">
        <f t="shared" si="0"/>
        <v>8</v>
      </c>
      <c r="G17" s="32">
        <f t="shared" si="14"/>
        <v>45670</v>
      </c>
      <c r="H17" s="30">
        <f t="shared" si="9"/>
        <v>4</v>
      </c>
      <c r="I17" s="30">
        <f t="shared" si="1"/>
        <v>2</v>
      </c>
      <c r="J17" s="30">
        <f t="shared" si="1"/>
        <v>10980</v>
      </c>
      <c r="K17" s="9">
        <v>4</v>
      </c>
      <c r="L17" s="9">
        <v>2</v>
      </c>
      <c r="M17" s="9">
        <v>10980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31">
        <f t="shared" si="2"/>
        <v>1</v>
      </c>
      <c r="AA17" s="31">
        <f t="shared" si="3"/>
        <v>6</v>
      </c>
      <c r="AB17" s="31">
        <f t="shared" si="4"/>
        <v>34690</v>
      </c>
      <c r="AC17" s="4">
        <f t="shared" si="5"/>
        <v>0.75</v>
      </c>
      <c r="AD17" s="9">
        <v>1</v>
      </c>
      <c r="AE17" s="9">
        <v>6</v>
      </c>
      <c r="AF17" s="9">
        <v>34690</v>
      </c>
      <c r="AG17" s="10"/>
      <c r="AH17" s="10"/>
      <c r="AI17" s="10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10">
        <v>3</v>
      </c>
      <c r="AW17" s="9"/>
      <c r="AX17" s="9">
        <v>1557</v>
      </c>
      <c r="AY17" s="4">
        <f t="shared" si="6"/>
        <v>0.0340924020144515</v>
      </c>
      <c r="AZ17" s="30">
        <f t="shared" si="10"/>
        <v>1</v>
      </c>
      <c r="BA17" s="30">
        <f t="shared" si="7"/>
        <v>6</v>
      </c>
      <c r="BB17" s="30">
        <f t="shared" si="7"/>
        <v>34690</v>
      </c>
      <c r="BC17" s="9"/>
      <c r="BD17" s="9"/>
      <c r="BE17" s="9"/>
      <c r="BF17" s="9">
        <v>1</v>
      </c>
      <c r="BG17" s="9">
        <v>6</v>
      </c>
      <c r="BH17" s="9">
        <v>34690</v>
      </c>
      <c r="BI17" s="9"/>
      <c r="BJ17" s="9"/>
      <c r="BK17" s="9"/>
      <c r="BL17" s="9"/>
      <c r="BM17" s="9"/>
      <c r="BN17" s="9"/>
      <c r="BO17" s="9">
        <v>1</v>
      </c>
      <c r="BP17" s="9">
        <v>2</v>
      </c>
      <c r="BQ17" s="9">
        <v>9423</v>
      </c>
      <c r="BR17" s="9"/>
      <c r="BS17" s="9"/>
      <c r="BT17" s="9"/>
      <c r="BU17" s="9"/>
      <c r="BV17" s="9"/>
      <c r="BW17" s="9"/>
      <c r="BX17" s="3">
        <f t="shared" si="11"/>
        <v>0</v>
      </c>
      <c r="BY17" s="3">
        <f t="shared" si="12"/>
        <v>0</v>
      </c>
      <c r="BZ17" s="3">
        <f>BN17+BT17+BW17</f>
        <v>0</v>
      </c>
      <c r="CA17" s="1"/>
      <c r="CB17" s="1"/>
      <c r="CC17" s="1"/>
      <c r="CD17" s="1"/>
      <c r="CE17" s="1"/>
      <c r="CF17" s="1"/>
      <c r="CG17" s="1"/>
      <c r="CH17" s="1"/>
      <c r="CI17" s="1"/>
      <c r="CJ17" s="5"/>
      <c r="CK17" s="5"/>
    </row>
    <row r="18" spans="1:89" ht="12.75">
      <c r="A18" s="5">
        <v>9</v>
      </c>
      <c r="B18" s="22" t="s">
        <v>27</v>
      </c>
      <c r="C18" s="9">
        <v>1</v>
      </c>
      <c r="D18" s="9">
        <v>1603</v>
      </c>
      <c r="E18" s="32">
        <f t="shared" si="8"/>
        <v>2</v>
      </c>
      <c r="F18" s="32">
        <f t="shared" si="0"/>
        <v>10</v>
      </c>
      <c r="G18" s="33">
        <f>J18+AB18</f>
        <v>74778</v>
      </c>
      <c r="H18" s="30">
        <f t="shared" si="9"/>
        <v>1</v>
      </c>
      <c r="I18" s="30">
        <f t="shared" si="1"/>
        <v>1</v>
      </c>
      <c r="J18" s="30">
        <f t="shared" si="1"/>
        <v>6266</v>
      </c>
      <c r="K18" s="9">
        <v>1</v>
      </c>
      <c r="L18" s="9">
        <v>1</v>
      </c>
      <c r="M18" s="9">
        <v>6266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31">
        <f t="shared" si="2"/>
        <v>1</v>
      </c>
      <c r="AA18" s="31">
        <f t="shared" si="3"/>
        <v>9</v>
      </c>
      <c r="AB18" s="31">
        <f t="shared" si="4"/>
        <v>68512</v>
      </c>
      <c r="AC18" s="4">
        <f t="shared" si="5"/>
        <v>0.9</v>
      </c>
      <c r="AD18" s="9">
        <v>1</v>
      </c>
      <c r="AE18" s="9">
        <v>9</v>
      </c>
      <c r="AF18" s="9">
        <v>68512</v>
      </c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34"/>
      <c r="AW18" s="34"/>
      <c r="AX18" s="34"/>
      <c r="AY18" s="4">
        <f t="shared" si="6"/>
        <v>0</v>
      </c>
      <c r="AZ18" s="30">
        <f t="shared" si="10"/>
        <v>1</v>
      </c>
      <c r="BA18" s="30">
        <f t="shared" si="7"/>
        <v>9</v>
      </c>
      <c r="BB18" s="30">
        <f t="shared" si="7"/>
        <v>68512</v>
      </c>
      <c r="BC18" s="35"/>
      <c r="BD18" s="35"/>
      <c r="BE18" s="35"/>
      <c r="BF18" s="35">
        <v>1</v>
      </c>
      <c r="BG18" s="35">
        <v>9</v>
      </c>
      <c r="BH18" s="9">
        <v>68512</v>
      </c>
      <c r="BI18" s="9">
        <v>1</v>
      </c>
      <c r="BJ18" s="9">
        <v>1</v>
      </c>
      <c r="BK18" s="9">
        <v>6266</v>
      </c>
      <c r="BL18" s="34">
        <v>1</v>
      </c>
      <c r="BM18" s="34">
        <v>1</v>
      </c>
      <c r="BN18" s="34">
        <v>1603</v>
      </c>
      <c r="BO18" s="9"/>
      <c r="BP18" s="9"/>
      <c r="BQ18" s="9"/>
      <c r="BR18" s="9"/>
      <c r="BS18" s="9"/>
      <c r="BT18" s="9"/>
      <c r="BU18" s="9"/>
      <c r="BV18" s="9"/>
      <c r="BW18" s="9"/>
      <c r="BX18" s="3">
        <f t="shared" si="11"/>
        <v>1</v>
      </c>
      <c r="BY18" s="3">
        <f t="shared" si="12"/>
        <v>1</v>
      </c>
      <c r="BZ18" s="3">
        <f t="shared" si="13"/>
        <v>1603</v>
      </c>
      <c r="CA18" s="1">
        <v>1</v>
      </c>
      <c r="CB18" s="1">
        <v>1</v>
      </c>
      <c r="CC18" s="1">
        <v>1603</v>
      </c>
      <c r="CD18" s="9">
        <v>1</v>
      </c>
      <c r="CE18" s="9">
        <v>1</v>
      </c>
      <c r="CF18" s="9">
        <v>1603</v>
      </c>
      <c r="CG18" s="1"/>
      <c r="CH18" s="1"/>
      <c r="CI18" s="1"/>
      <c r="CJ18" s="1"/>
      <c r="CK18" s="1"/>
    </row>
    <row r="19" spans="1:89" ht="12.75">
      <c r="A19" s="5">
        <v>10</v>
      </c>
      <c r="B19" s="53" t="s">
        <v>28</v>
      </c>
      <c r="C19" s="24"/>
      <c r="D19" s="24"/>
      <c r="E19" s="32">
        <f t="shared" si="8"/>
        <v>5</v>
      </c>
      <c r="F19" s="32">
        <f t="shared" si="0"/>
        <v>10</v>
      </c>
      <c r="G19" s="32">
        <f t="shared" si="14"/>
        <v>28464</v>
      </c>
      <c r="H19" s="30">
        <f t="shared" si="9"/>
        <v>4</v>
      </c>
      <c r="I19" s="30">
        <f t="shared" si="1"/>
        <v>1</v>
      </c>
      <c r="J19" s="30">
        <f t="shared" si="1"/>
        <v>4429</v>
      </c>
      <c r="K19" s="9">
        <v>4</v>
      </c>
      <c r="L19" s="9">
        <v>1</v>
      </c>
      <c r="M19" s="9">
        <v>4429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31">
        <f t="shared" si="2"/>
        <v>1</v>
      </c>
      <c r="AA19" s="31">
        <f t="shared" si="3"/>
        <v>9</v>
      </c>
      <c r="AB19" s="31">
        <f t="shared" si="4"/>
        <v>24035</v>
      </c>
      <c r="AC19" s="4">
        <f t="shared" si="5"/>
        <v>0.9</v>
      </c>
      <c r="AD19" s="9">
        <v>1</v>
      </c>
      <c r="AE19" s="9">
        <v>9</v>
      </c>
      <c r="AF19" s="9">
        <v>24035</v>
      </c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34"/>
      <c r="AW19" s="34"/>
      <c r="AX19" s="34"/>
      <c r="AY19" s="4">
        <f t="shared" si="6"/>
        <v>0</v>
      </c>
      <c r="AZ19" s="30">
        <f t="shared" si="10"/>
        <v>1</v>
      </c>
      <c r="BA19" s="30">
        <f t="shared" si="7"/>
        <v>9</v>
      </c>
      <c r="BB19" s="30">
        <f t="shared" si="7"/>
        <v>24035</v>
      </c>
      <c r="BC19" s="34"/>
      <c r="BD19" s="44"/>
      <c r="BE19" s="34"/>
      <c r="BF19" s="34">
        <v>1</v>
      </c>
      <c r="BG19" s="44">
        <v>9</v>
      </c>
      <c r="BH19" s="39">
        <v>24035</v>
      </c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3">
        <f t="shared" si="11"/>
        <v>0</v>
      </c>
      <c r="BY19" s="3">
        <f t="shared" si="12"/>
        <v>0</v>
      </c>
      <c r="BZ19" s="3">
        <f t="shared" si="13"/>
        <v>0</v>
      </c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2.75">
      <c r="A20" s="5">
        <v>11</v>
      </c>
      <c r="B20" s="22" t="s">
        <v>29</v>
      </c>
      <c r="C20" s="9"/>
      <c r="D20" s="9"/>
      <c r="E20" s="32">
        <f t="shared" si="8"/>
        <v>8</v>
      </c>
      <c r="F20" s="32">
        <f t="shared" si="0"/>
        <v>5</v>
      </c>
      <c r="G20" s="32">
        <f t="shared" si="14"/>
        <v>33522</v>
      </c>
      <c r="H20" s="30">
        <f t="shared" si="9"/>
        <v>8</v>
      </c>
      <c r="I20" s="30">
        <f t="shared" si="1"/>
        <v>5</v>
      </c>
      <c r="J20" s="30">
        <f t="shared" si="1"/>
        <v>33522</v>
      </c>
      <c r="K20" s="24">
        <v>8</v>
      </c>
      <c r="L20" s="24">
        <v>5</v>
      </c>
      <c r="M20" s="42">
        <v>33522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31">
        <f t="shared" si="2"/>
        <v>0</v>
      </c>
      <c r="AA20" s="31">
        <f t="shared" si="3"/>
        <v>0</v>
      </c>
      <c r="AB20" s="31">
        <f t="shared" si="4"/>
        <v>0</v>
      </c>
      <c r="AC20" s="4">
        <f t="shared" si="5"/>
        <v>0</v>
      </c>
      <c r="AD20" s="24"/>
      <c r="AE20" s="24"/>
      <c r="AF20" s="42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4">
        <v>7</v>
      </c>
      <c r="AW20" s="24">
        <v>4</v>
      </c>
      <c r="AX20" s="24">
        <v>22115</v>
      </c>
      <c r="AY20" s="4">
        <f t="shared" si="6"/>
        <v>0.6597160073981266</v>
      </c>
      <c r="AZ20" s="30">
        <f t="shared" si="10"/>
        <v>0</v>
      </c>
      <c r="BA20" s="30">
        <f t="shared" si="7"/>
        <v>0</v>
      </c>
      <c r="BB20" s="30">
        <f t="shared" si="7"/>
        <v>0</v>
      </c>
      <c r="BC20" s="24"/>
      <c r="BD20" s="24"/>
      <c r="BE20" s="24"/>
      <c r="BF20" s="24"/>
      <c r="BG20" s="24"/>
      <c r="BH20" s="42"/>
      <c r="BI20" s="24"/>
      <c r="BJ20" s="24"/>
      <c r="BK20" s="24"/>
      <c r="BL20" s="9"/>
      <c r="BM20" s="9"/>
      <c r="BN20" s="9"/>
      <c r="BO20" s="9">
        <v>1</v>
      </c>
      <c r="BP20" s="9">
        <v>1</v>
      </c>
      <c r="BQ20" s="9">
        <v>11407</v>
      </c>
      <c r="BR20" s="9"/>
      <c r="BS20" s="9"/>
      <c r="BT20" s="9"/>
      <c r="BU20" s="24"/>
      <c r="BV20" s="25"/>
      <c r="BW20" s="24"/>
      <c r="BX20" s="3">
        <f t="shared" si="11"/>
        <v>0</v>
      </c>
      <c r="BY20" s="26">
        <f t="shared" si="12"/>
        <v>0</v>
      </c>
      <c r="BZ20" s="3">
        <f>BN20+BT20+BW20</f>
        <v>0</v>
      </c>
      <c r="CA20" s="9"/>
      <c r="CB20" s="10"/>
      <c r="CC20" s="9"/>
      <c r="CD20" s="9"/>
      <c r="CE20" s="10"/>
      <c r="CF20" s="9"/>
      <c r="CG20" s="1"/>
      <c r="CH20" s="1"/>
      <c r="CI20" s="1"/>
      <c r="CJ20" s="9"/>
      <c r="CK20" s="9"/>
    </row>
    <row r="21" spans="1:89" ht="12.75">
      <c r="A21" s="5">
        <v>12</v>
      </c>
      <c r="B21" s="22" t="s">
        <v>30</v>
      </c>
      <c r="C21" s="9"/>
      <c r="D21" s="9"/>
      <c r="E21" s="32">
        <f t="shared" si="8"/>
        <v>1</v>
      </c>
      <c r="F21" s="32">
        <f t="shared" si="0"/>
        <v>0.5</v>
      </c>
      <c r="G21" s="32">
        <f t="shared" si="14"/>
        <v>1846</v>
      </c>
      <c r="H21" s="30">
        <f t="shared" si="9"/>
        <v>1</v>
      </c>
      <c r="I21" s="30">
        <f t="shared" si="1"/>
        <v>0.5</v>
      </c>
      <c r="J21" s="30">
        <f t="shared" si="1"/>
        <v>1846</v>
      </c>
      <c r="K21" s="9">
        <v>1</v>
      </c>
      <c r="L21" s="9">
        <v>0.5</v>
      </c>
      <c r="M21" s="9">
        <v>1846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31">
        <f t="shared" si="2"/>
        <v>0</v>
      </c>
      <c r="AA21" s="31">
        <f t="shared" si="3"/>
        <v>0</v>
      </c>
      <c r="AB21" s="31">
        <f t="shared" si="4"/>
        <v>0</v>
      </c>
      <c r="AC21" s="4">
        <f t="shared" si="5"/>
        <v>0</v>
      </c>
      <c r="AD21" s="9"/>
      <c r="AE21" s="9"/>
      <c r="AF21" s="9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9">
        <v>1</v>
      </c>
      <c r="AW21" s="9">
        <v>0.5</v>
      </c>
      <c r="AX21" s="9">
        <v>1846</v>
      </c>
      <c r="AY21" s="4">
        <f t="shared" si="6"/>
        <v>1</v>
      </c>
      <c r="AZ21" s="30">
        <f t="shared" si="10"/>
        <v>0</v>
      </c>
      <c r="BA21" s="30">
        <f t="shared" si="7"/>
        <v>0</v>
      </c>
      <c r="BB21" s="30">
        <f t="shared" si="7"/>
        <v>0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3">
        <f t="shared" si="11"/>
        <v>0</v>
      </c>
      <c r="BY21" s="3">
        <f t="shared" si="12"/>
        <v>0</v>
      </c>
      <c r="BZ21" s="3">
        <f t="shared" si="13"/>
        <v>0</v>
      </c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2.75">
      <c r="A22" s="5">
        <v>13</v>
      </c>
      <c r="B22" s="22" t="s">
        <v>31</v>
      </c>
      <c r="C22" s="9"/>
      <c r="D22" s="9"/>
      <c r="E22" s="32">
        <f t="shared" si="8"/>
        <v>0</v>
      </c>
      <c r="F22" s="32">
        <f t="shared" si="0"/>
        <v>0</v>
      </c>
      <c r="G22" s="32">
        <f t="shared" si="14"/>
        <v>0</v>
      </c>
      <c r="H22" s="30">
        <f t="shared" si="9"/>
        <v>0</v>
      </c>
      <c r="I22" s="30">
        <f t="shared" si="1"/>
        <v>0</v>
      </c>
      <c r="J22" s="30">
        <f t="shared" si="1"/>
        <v>0</v>
      </c>
      <c r="K22" s="36"/>
      <c r="L22" s="36"/>
      <c r="M22" s="36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1">
        <f t="shared" si="2"/>
        <v>0</v>
      </c>
      <c r="AA22" s="31">
        <f t="shared" si="3"/>
        <v>0</v>
      </c>
      <c r="AB22" s="31">
        <f t="shared" si="4"/>
        <v>0</v>
      </c>
      <c r="AC22" s="4" t="e">
        <f t="shared" si="5"/>
        <v>#DIV/0!</v>
      </c>
      <c r="AD22" s="37"/>
      <c r="AE22" s="37"/>
      <c r="AF22" s="37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54"/>
      <c r="AW22" s="36"/>
      <c r="AX22" s="36"/>
      <c r="AY22" s="4" t="e">
        <f t="shared" si="6"/>
        <v>#DIV/0!</v>
      </c>
      <c r="AZ22" s="30">
        <f t="shared" si="10"/>
        <v>0</v>
      </c>
      <c r="BA22" s="30">
        <f t="shared" si="7"/>
        <v>0</v>
      </c>
      <c r="BB22" s="30">
        <f t="shared" si="7"/>
        <v>0</v>
      </c>
      <c r="BC22" s="9"/>
      <c r="BD22" s="9"/>
      <c r="BE22" s="9"/>
      <c r="BF22" s="9"/>
      <c r="BG22" s="9"/>
      <c r="BH22" s="9"/>
      <c r="BI22" s="9"/>
      <c r="BJ22" s="9"/>
      <c r="BK22" s="9"/>
      <c r="BL22" s="36"/>
      <c r="BM22" s="36"/>
      <c r="BN22" s="36"/>
      <c r="BO22" s="9"/>
      <c r="BP22" s="9"/>
      <c r="BQ22" s="9"/>
      <c r="BR22" s="36"/>
      <c r="BS22" s="36"/>
      <c r="BT22" s="36"/>
      <c r="BU22" s="9"/>
      <c r="BV22" s="9"/>
      <c r="BW22" s="9"/>
      <c r="BX22" s="3">
        <f t="shared" si="11"/>
        <v>0</v>
      </c>
      <c r="BY22" s="3">
        <f t="shared" si="12"/>
        <v>0</v>
      </c>
      <c r="BZ22" s="3">
        <f t="shared" si="13"/>
        <v>0</v>
      </c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2.75">
      <c r="A23" s="5">
        <v>14</v>
      </c>
      <c r="B23" s="53" t="s">
        <v>32</v>
      </c>
      <c r="C23" s="24"/>
      <c r="D23" s="24"/>
      <c r="E23" s="32">
        <f t="shared" si="8"/>
        <v>7</v>
      </c>
      <c r="F23" s="32">
        <f t="shared" si="0"/>
        <v>21</v>
      </c>
      <c r="G23" s="32">
        <f t="shared" si="14"/>
        <v>152839</v>
      </c>
      <c r="H23" s="30">
        <f t="shared" si="9"/>
        <v>5</v>
      </c>
      <c r="I23" s="30">
        <f t="shared" si="1"/>
        <v>9</v>
      </c>
      <c r="J23" s="30">
        <f t="shared" si="1"/>
        <v>60253</v>
      </c>
      <c r="K23" s="51">
        <v>5</v>
      </c>
      <c r="L23" s="51">
        <v>9</v>
      </c>
      <c r="M23" s="51">
        <v>60253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31">
        <f aca="true" t="shared" si="15" ref="Z23:AB27">AD23+AG23+AJ23+AM23+AP23</f>
        <v>2</v>
      </c>
      <c r="AA23" s="31">
        <f t="shared" si="15"/>
        <v>12</v>
      </c>
      <c r="AB23" s="31">
        <f t="shared" si="15"/>
        <v>92586</v>
      </c>
      <c r="AC23" s="4">
        <f t="shared" si="5"/>
        <v>0.5714285714285714</v>
      </c>
      <c r="AD23" s="51">
        <v>2</v>
      </c>
      <c r="AE23" s="51">
        <v>12</v>
      </c>
      <c r="AF23" s="51">
        <v>92586</v>
      </c>
      <c r="AG23" s="10"/>
      <c r="AH23" s="10"/>
      <c r="AI23" s="10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51">
        <v>2</v>
      </c>
      <c r="AW23" s="51">
        <v>1</v>
      </c>
      <c r="AX23" s="51">
        <v>7747</v>
      </c>
      <c r="AY23" s="4">
        <f t="shared" si="6"/>
        <v>0.050687324570299466</v>
      </c>
      <c r="AZ23" s="30">
        <f t="shared" si="10"/>
        <v>4</v>
      </c>
      <c r="BA23" s="30">
        <f t="shared" si="7"/>
        <v>19</v>
      </c>
      <c r="BB23" s="30">
        <f t="shared" si="7"/>
        <v>140422</v>
      </c>
      <c r="BC23" s="9">
        <v>2</v>
      </c>
      <c r="BD23" s="9">
        <v>7</v>
      </c>
      <c r="BE23" s="9">
        <v>47836</v>
      </c>
      <c r="BF23" s="9">
        <v>2</v>
      </c>
      <c r="BG23" s="9">
        <v>12</v>
      </c>
      <c r="BH23" s="9">
        <v>92586</v>
      </c>
      <c r="BI23" s="9"/>
      <c r="BJ23" s="9"/>
      <c r="BK23" s="9"/>
      <c r="BL23" s="9"/>
      <c r="BM23" s="9"/>
      <c r="BN23" s="9"/>
      <c r="BO23" s="9">
        <v>1</v>
      </c>
      <c r="BP23" s="9">
        <v>1</v>
      </c>
      <c r="BQ23" s="9">
        <v>4670</v>
      </c>
      <c r="BR23" s="9"/>
      <c r="BS23" s="9"/>
      <c r="BT23" s="9"/>
      <c r="BU23" s="9"/>
      <c r="BV23" s="9"/>
      <c r="BW23" s="9"/>
      <c r="BX23" s="3">
        <f t="shared" si="11"/>
        <v>0</v>
      </c>
      <c r="BY23" s="3">
        <f t="shared" si="12"/>
        <v>0</v>
      </c>
      <c r="BZ23" s="3">
        <f t="shared" si="13"/>
        <v>0</v>
      </c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2.75">
      <c r="A24" s="5">
        <v>15</v>
      </c>
      <c r="B24" s="22" t="s">
        <v>33</v>
      </c>
      <c r="C24" s="9"/>
      <c r="D24" s="9"/>
      <c r="E24" s="32">
        <f t="shared" si="8"/>
        <v>4</v>
      </c>
      <c r="F24" s="33">
        <f t="shared" si="0"/>
        <v>2</v>
      </c>
      <c r="G24" s="32">
        <f t="shared" si="14"/>
        <v>12269</v>
      </c>
      <c r="H24" s="30">
        <f t="shared" si="9"/>
        <v>4</v>
      </c>
      <c r="I24" s="30">
        <f t="shared" si="1"/>
        <v>2</v>
      </c>
      <c r="J24" s="30">
        <f t="shared" si="1"/>
        <v>12269</v>
      </c>
      <c r="K24" s="24">
        <v>4</v>
      </c>
      <c r="L24" s="24">
        <v>2</v>
      </c>
      <c r="M24" s="24">
        <v>12269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31">
        <f t="shared" si="15"/>
        <v>0</v>
      </c>
      <c r="AA24" s="31">
        <f t="shared" si="15"/>
        <v>0</v>
      </c>
      <c r="AB24" s="31">
        <f t="shared" si="15"/>
        <v>0</v>
      </c>
      <c r="AC24" s="4">
        <f t="shared" si="5"/>
        <v>0</v>
      </c>
      <c r="AD24" s="27"/>
      <c r="AE24" s="28"/>
      <c r="AF24" s="27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3">
        <v>4</v>
      </c>
      <c r="AW24" s="23">
        <v>2</v>
      </c>
      <c r="AX24" s="24">
        <v>12269</v>
      </c>
      <c r="AY24" s="4">
        <f t="shared" si="6"/>
        <v>1</v>
      </c>
      <c r="AZ24" s="30">
        <f t="shared" si="10"/>
        <v>0</v>
      </c>
      <c r="BA24" s="30">
        <f t="shared" si="7"/>
        <v>0</v>
      </c>
      <c r="BB24" s="30">
        <f t="shared" si="7"/>
        <v>0</v>
      </c>
      <c r="BC24" s="23"/>
      <c r="BD24" s="25"/>
      <c r="BE24" s="24"/>
      <c r="BF24" s="24"/>
      <c r="BG24" s="23"/>
      <c r="BH24" s="23"/>
      <c r="BI24" s="9"/>
      <c r="BJ24" s="9"/>
      <c r="BK24" s="9"/>
      <c r="BL24" s="9"/>
      <c r="BM24" s="9"/>
      <c r="BN24" s="9"/>
      <c r="BO24" s="9"/>
      <c r="BP24" s="9"/>
      <c r="BQ24" s="9"/>
      <c r="BR24" s="24"/>
      <c r="BS24" s="25"/>
      <c r="BT24" s="24"/>
      <c r="BU24" s="9"/>
      <c r="BV24" s="9"/>
      <c r="BW24" s="9"/>
      <c r="BX24" s="3">
        <f t="shared" si="11"/>
        <v>0</v>
      </c>
      <c r="BY24" s="26">
        <f t="shared" si="12"/>
        <v>0</v>
      </c>
      <c r="BZ24" s="3">
        <f t="shared" si="13"/>
        <v>0</v>
      </c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2.75">
      <c r="A25" s="5">
        <v>16</v>
      </c>
      <c r="B25" s="22" t="s">
        <v>34</v>
      </c>
      <c r="C25" s="9"/>
      <c r="D25" s="9"/>
      <c r="E25" s="32">
        <f t="shared" si="8"/>
        <v>2</v>
      </c>
      <c r="F25" s="32">
        <f t="shared" si="0"/>
        <v>1</v>
      </c>
      <c r="G25" s="32">
        <f t="shared" si="14"/>
        <v>15327</v>
      </c>
      <c r="H25" s="30">
        <f t="shared" si="9"/>
        <v>2</v>
      </c>
      <c r="I25" s="30">
        <f t="shared" si="1"/>
        <v>1</v>
      </c>
      <c r="J25" s="30">
        <f t="shared" si="1"/>
        <v>15327</v>
      </c>
      <c r="K25" s="9">
        <v>2</v>
      </c>
      <c r="L25" s="9">
        <v>1</v>
      </c>
      <c r="M25" s="9">
        <v>15327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31">
        <f t="shared" si="15"/>
        <v>0</v>
      </c>
      <c r="AA25" s="31">
        <f t="shared" si="15"/>
        <v>0</v>
      </c>
      <c r="AB25" s="31">
        <f t="shared" si="15"/>
        <v>0</v>
      </c>
      <c r="AC25" s="4">
        <f t="shared" si="5"/>
        <v>0</v>
      </c>
      <c r="AD25" s="9"/>
      <c r="AE25" s="9"/>
      <c r="AF25" s="9"/>
      <c r="AG25" s="21"/>
      <c r="AH25" s="21"/>
      <c r="AI25" s="21"/>
      <c r="AJ25" s="21"/>
      <c r="AK25" s="21"/>
      <c r="AL25" s="21"/>
      <c r="AM25" s="21"/>
      <c r="AN25" s="21"/>
      <c r="AO25" s="21"/>
      <c r="AP25" s="10"/>
      <c r="AQ25" s="10"/>
      <c r="AR25" s="10"/>
      <c r="AS25" s="10"/>
      <c r="AT25" s="10"/>
      <c r="AU25" s="10"/>
      <c r="AV25" s="9"/>
      <c r="AW25" s="9"/>
      <c r="AX25" s="9"/>
      <c r="AY25" s="4">
        <f t="shared" si="6"/>
        <v>0</v>
      </c>
      <c r="AZ25" s="30">
        <f t="shared" si="10"/>
        <v>2</v>
      </c>
      <c r="BA25" s="30">
        <f t="shared" si="7"/>
        <v>1</v>
      </c>
      <c r="BB25" s="30">
        <f t="shared" si="7"/>
        <v>15327</v>
      </c>
      <c r="BC25" s="9">
        <v>2</v>
      </c>
      <c r="BD25" s="9">
        <v>1</v>
      </c>
      <c r="BE25" s="9">
        <v>15327</v>
      </c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3">
        <f t="shared" si="11"/>
        <v>0</v>
      </c>
      <c r="BY25" s="3">
        <f t="shared" si="12"/>
        <v>0</v>
      </c>
      <c r="BZ25" s="3">
        <f t="shared" si="13"/>
        <v>0</v>
      </c>
      <c r="CA25" s="9"/>
      <c r="CB25" s="9"/>
      <c r="CC25" s="9"/>
      <c r="CD25" s="9"/>
      <c r="CE25" s="9"/>
      <c r="CF25" s="9"/>
      <c r="CG25" s="1"/>
      <c r="CH25" s="1"/>
      <c r="CI25" s="1"/>
      <c r="CJ25" s="1"/>
      <c r="CK25" s="1"/>
    </row>
    <row r="26" spans="1:89" ht="12.75">
      <c r="A26" s="5">
        <v>17</v>
      </c>
      <c r="B26" s="53" t="s">
        <v>35</v>
      </c>
      <c r="C26" s="24"/>
      <c r="D26" s="24"/>
      <c r="E26" s="32">
        <f t="shared" si="8"/>
        <v>1</v>
      </c>
      <c r="F26" s="32">
        <f t="shared" si="0"/>
        <v>1</v>
      </c>
      <c r="G26" s="33">
        <f t="shared" si="14"/>
        <v>2395</v>
      </c>
      <c r="H26" s="30">
        <f t="shared" si="9"/>
        <v>1</v>
      </c>
      <c r="I26" s="30">
        <f>L26+O26+R26+U26+X26</f>
        <v>1</v>
      </c>
      <c r="J26" s="31">
        <f>M26+P26+S26+V26+Y26</f>
        <v>2395</v>
      </c>
      <c r="K26" s="9">
        <v>1</v>
      </c>
      <c r="L26" s="9">
        <v>1</v>
      </c>
      <c r="M26" s="10">
        <v>2395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31">
        <f t="shared" si="15"/>
        <v>0</v>
      </c>
      <c r="AA26" s="31">
        <f t="shared" si="15"/>
        <v>0</v>
      </c>
      <c r="AB26" s="31">
        <f t="shared" si="15"/>
        <v>0</v>
      </c>
      <c r="AC26" s="4">
        <f t="shared" si="5"/>
        <v>0</v>
      </c>
      <c r="AD26" s="9"/>
      <c r="AE26" s="9"/>
      <c r="AF26" s="10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9">
        <v>1</v>
      </c>
      <c r="AW26" s="9">
        <v>1</v>
      </c>
      <c r="AX26" s="10">
        <v>2395</v>
      </c>
      <c r="AY26" s="4">
        <f t="shared" si="6"/>
        <v>1</v>
      </c>
      <c r="AZ26" s="30">
        <f t="shared" si="10"/>
        <v>0</v>
      </c>
      <c r="BA26" s="30">
        <f>BD26+BG26</f>
        <v>0</v>
      </c>
      <c r="BB26" s="30">
        <f>BE26+BH26</f>
        <v>0</v>
      </c>
      <c r="BC26" s="9"/>
      <c r="BD26" s="9"/>
      <c r="BE26" s="10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3">
        <f t="shared" si="11"/>
        <v>0</v>
      </c>
      <c r="BY26" s="3">
        <f t="shared" si="12"/>
        <v>0</v>
      </c>
      <c r="BZ26" s="3">
        <f t="shared" si="13"/>
        <v>0</v>
      </c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2.75">
      <c r="A27" s="5">
        <v>18</v>
      </c>
      <c r="B27" s="22" t="s">
        <v>39</v>
      </c>
      <c r="C27" s="9"/>
      <c r="D27" s="9"/>
      <c r="E27" s="32">
        <f t="shared" si="8"/>
        <v>0</v>
      </c>
      <c r="F27" s="32">
        <f t="shared" si="0"/>
        <v>0</v>
      </c>
      <c r="G27" s="32">
        <f t="shared" si="14"/>
        <v>0</v>
      </c>
      <c r="H27" s="30">
        <f t="shared" si="9"/>
        <v>0</v>
      </c>
      <c r="I27" s="30">
        <f>L27+O27+R27+U27+X27</f>
        <v>0</v>
      </c>
      <c r="J27" s="30">
        <f>M27+P27+S27+V27+Y27</f>
        <v>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31">
        <f t="shared" si="15"/>
        <v>0</v>
      </c>
      <c r="AA27" s="31">
        <f t="shared" si="15"/>
        <v>0</v>
      </c>
      <c r="AB27" s="31">
        <f t="shared" si="15"/>
        <v>0</v>
      </c>
      <c r="AC27" s="4" t="e">
        <f t="shared" si="5"/>
        <v>#DIV/0!</v>
      </c>
      <c r="AD27" s="9"/>
      <c r="AE27" s="9"/>
      <c r="AF27" s="9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9"/>
      <c r="AW27" s="9"/>
      <c r="AX27" s="9"/>
      <c r="AY27" s="4" t="e">
        <f t="shared" si="6"/>
        <v>#DIV/0!</v>
      </c>
      <c r="AZ27" s="30">
        <f>BC27+BF27</f>
        <v>0</v>
      </c>
      <c r="BA27" s="30">
        <f>BD27+BG27</f>
        <v>0</v>
      </c>
      <c r="BB27" s="30">
        <f>BE27+BH27</f>
        <v>0</v>
      </c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3">
        <f t="shared" si="11"/>
        <v>0</v>
      </c>
      <c r="BY27" s="3">
        <f t="shared" si="12"/>
        <v>0</v>
      </c>
      <c r="BZ27" s="3">
        <f t="shared" si="13"/>
        <v>0</v>
      </c>
      <c r="CA27" s="9"/>
      <c r="CB27" s="9"/>
      <c r="CC27" s="9"/>
      <c r="CD27" s="1"/>
      <c r="CE27" s="1"/>
      <c r="CF27" s="1"/>
      <c r="CG27" s="1"/>
      <c r="CH27" s="1"/>
      <c r="CI27" s="1"/>
      <c r="CJ27" s="1"/>
      <c r="CK27" s="1"/>
    </row>
    <row r="28" spans="1:89" ht="12.75">
      <c r="A28" s="11"/>
      <c r="B28" s="13" t="s">
        <v>36</v>
      </c>
      <c r="C28" s="11">
        <f aca="true" t="shared" si="16" ref="C28:J28">SUM(C10:C27)</f>
        <v>1</v>
      </c>
      <c r="D28" s="11">
        <f t="shared" si="16"/>
        <v>1603</v>
      </c>
      <c r="E28" s="11">
        <f t="shared" si="16"/>
        <v>56</v>
      </c>
      <c r="F28" s="19">
        <f t="shared" si="16"/>
        <v>127.5</v>
      </c>
      <c r="G28" s="19">
        <f t="shared" si="16"/>
        <v>797511</v>
      </c>
      <c r="H28" s="11">
        <f t="shared" si="16"/>
        <v>46</v>
      </c>
      <c r="I28" s="11">
        <f t="shared" si="16"/>
        <v>62.5</v>
      </c>
      <c r="J28" s="11">
        <f t="shared" si="16"/>
        <v>405930</v>
      </c>
      <c r="K28" s="11">
        <f>SUM(K10:K27)</f>
        <v>46</v>
      </c>
      <c r="L28" s="11">
        <f>SUM(L10:L27)</f>
        <v>62.5</v>
      </c>
      <c r="M28" s="11">
        <f>SUM(M10:M27)</f>
        <v>405930</v>
      </c>
      <c r="N28" s="11">
        <f aca="true" t="shared" si="17" ref="N28:V28">SUM(N10:N27)</f>
        <v>0</v>
      </c>
      <c r="O28" s="11">
        <f t="shared" si="17"/>
        <v>0</v>
      </c>
      <c r="P28" s="11">
        <f t="shared" si="17"/>
        <v>0</v>
      </c>
      <c r="Q28" s="11">
        <f t="shared" si="17"/>
        <v>0</v>
      </c>
      <c r="R28" s="11">
        <f t="shared" si="17"/>
        <v>0</v>
      </c>
      <c r="S28" s="11">
        <f t="shared" si="17"/>
        <v>0</v>
      </c>
      <c r="T28" s="11">
        <f t="shared" si="17"/>
        <v>0</v>
      </c>
      <c r="U28" s="11">
        <f t="shared" si="17"/>
        <v>0</v>
      </c>
      <c r="V28" s="11">
        <f t="shared" si="17"/>
        <v>0</v>
      </c>
      <c r="W28" s="11">
        <f>SUM(W11:W27)</f>
        <v>0</v>
      </c>
      <c r="X28" s="11">
        <f>SUM(X11:X27)</f>
        <v>0</v>
      </c>
      <c r="Y28" s="11">
        <f>SUM(Y11:Y27)</f>
        <v>0</v>
      </c>
      <c r="Z28" s="11">
        <f>SUM(Z10:Z27)</f>
        <v>10</v>
      </c>
      <c r="AA28" s="19">
        <f>SUM(AA10:AA27)</f>
        <v>65</v>
      </c>
      <c r="AB28" s="19">
        <f>SUM(AB10:AB27)</f>
        <v>391581</v>
      </c>
      <c r="AC28" s="14">
        <f t="shared" si="5"/>
        <v>0.5098039215686274</v>
      </c>
      <c r="AD28" s="19">
        <f>SUM(AD10:AD27)</f>
        <v>10</v>
      </c>
      <c r="AE28" s="19">
        <f>SUM(AE10:AE27)</f>
        <v>65</v>
      </c>
      <c r="AF28" s="19">
        <f>SUM(AF10:AF27)</f>
        <v>391581</v>
      </c>
      <c r="AG28" s="19">
        <f aca="true" t="shared" si="18" ref="AG28:AO28">SUM(AG10:AG27)</f>
        <v>0</v>
      </c>
      <c r="AH28" s="19">
        <f t="shared" si="18"/>
        <v>0</v>
      </c>
      <c r="AI28" s="19">
        <f t="shared" si="18"/>
        <v>0</v>
      </c>
      <c r="AJ28" s="19">
        <f t="shared" si="18"/>
        <v>0</v>
      </c>
      <c r="AK28" s="19">
        <f t="shared" si="18"/>
        <v>0</v>
      </c>
      <c r="AL28" s="19">
        <f t="shared" si="18"/>
        <v>0</v>
      </c>
      <c r="AM28" s="19">
        <f t="shared" si="18"/>
        <v>0</v>
      </c>
      <c r="AN28" s="19">
        <f t="shared" si="18"/>
        <v>0</v>
      </c>
      <c r="AO28" s="19">
        <f t="shared" si="18"/>
        <v>0</v>
      </c>
      <c r="AP28" s="19">
        <f aca="true" t="shared" si="19" ref="AP28:AX28">SUM(AP10:AP27)</f>
        <v>0</v>
      </c>
      <c r="AQ28" s="19">
        <f t="shared" si="19"/>
        <v>0</v>
      </c>
      <c r="AR28" s="19">
        <f t="shared" si="19"/>
        <v>0</v>
      </c>
      <c r="AS28" s="11">
        <f t="shared" si="19"/>
        <v>0</v>
      </c>
      <c r="AT28" s="11">
        <f t="shared" si="19"/>
        <v>0</v>
      </c>
      <c r="AU28" s="11">
        <f t="shared" si="19"/>
        <v>0</v>
      </c>
      <c r="AV28" s="11">
        <f t="shared" si="19"/>
        <v>27</v>
      </c>
      <c r="AW28" s="19">
        <f t="shared" si="19"/>
        <v>11.5</v>
      </c>
      <c r="AX28" s="11">
        <f t="shared" si="19"/>
        <v>65725</v>
      </c>
      <c r="AY28" s="14">
        <f t="shared" si="6"/>
        <v>0.08241265637715342</v>
      </c>
      <c r="AZ28" s="11">
        <f>SUM(AZ10:AZ27)</f>
        <v>21</v>
      </c>
      <c r="BA28" s="19">
        <f>SUM(BA10:BA27)</f>
        <v>110</v>
      </c>
      <c r="BB28" s="19">
        <f>SUM(BB10:BB27)</f>
        <v>695590</v>
      </c>
      <c r="BC28" s="11">
        <f aca="true" t="shared" si="20" ref="BC28:BH28">SUM(BC10:BC27)</f>
        <v>11</v>
      </c>
      <c r="BD28" s="19">
        <f t="shared" si="20"/>
        <v>45</v>
      </c>
      <c r="BE28" s="19">
        <f t="shared" si="20"/>
        <v>304009</v>
      </c>
      <c r="BF28" s="11">
        <f t="shared" si="20"/>
        <v>10</v>
      </c>
      <c r="BG28" s="19">
        <f t="shared" si="20"/>
        <v>65</v>
      </c>
      <c r="BH28" s="19">
        <f t="shared" si="20"/>
        <v>391581</v>
      </c>
      <c r="BI28" s="11">
        <f aca="true" t="shared" si="21" ref="BI28:BW28">SUM(BI10:BI27)</f>
        <v>1</v>
      </c>
      <c r="BJ28" s="19">
        <f t="shared" si="21"/>
        <v>1</v>
      </c>
      <c r="BK28" s="11">
        <f t="shared" si="21"/>
        <v>6266</v>
      </c>
      <c r="BL28" s="11">
        <f t="shared" si="21"/>
        <v>1</v>
      </c>
      <c r="BM28" s="11">
        <f t="shared" si="21"/>
        <v>1</v>
      </c>
      <c r="BN28" s="11">
        <f t="shared" si="21"/>
        <v>1603</v>
      </c>
      <c r="BO28" s="11">
        <f t="shared" si="21"/>
        <v>3</v>
      </c>
      <c r="BP28" s="11">
        <f t="shared" si="21"/>
        <v>4</v>
      </c>
      <c r="BQ28" s="11">
        <f t="shared" si="21"/>
        <v>25500</v>
      </c>
      <c r="BR28" s="11">
        <f t="shared" si="21"/>
        <v>2</v>
      </c>
      <c r="BS28" s="11">
        <f t="shared" si="21"/>
        <v>5</v>
      </c>
      <c r="BT28" s="11">
        <f t="shared" si="21"/>
        <v>15308</v>
      </c>
      <c r="BU28" s="11">
        <f t="shared" si="21"/>
        <v>0</v>
      </c>
      <c r="BV28" s="19">
        <f t="shared" si="21"/>
        <v>0</v>
      </c>
      <c r="BW28" s="11">
        <f t="shared" si="21"/>
        <v>0</v>
      </c>
      <c r="BX28" s="2">
        <f t="shared" si="11"/>
        <v>3</v>
      </c>
      <c r="BY28" s="29">
        <f t="shared" si="12"/>
        <v>6</v>
      </c>
      <c r="BZ28" s="2">
        <f>BN28+BT28+BW28</f>
        <v>16911</v>
      </c>
      <c r="CA28" s="2">
        <f aca="true" t="shared" si="22" ref="CA28:CK28">SUM(CA10:CA27)</f>
        <v>1</v>
      </c>
      <c r="CB28" s="29">
        <f t="shared" si="22"/>
        <v>1</v>
      </c>
      <c r="CC28" s="2">
        <f t="shared" si="22"/>
        <v>1603</v>
      </c>
      <c r="CD28" s="2">
        <f t="shared" si="22"/>
        <v>1</v>
      </c>
      <c r="CE28" s="29">
        <f t="shared" si="22"/>
        <v>1</v>
      </c>
      <c r="CF28" s="2">
        <f t="shared" si="22"/>
        <v>1603</v>
      </c>
      <c r="CG28" s="2">
        <f t="shared" si="22"/>
        <v>0</v>
      </c>
      <c r="CH28" s="2">
        <f t="shared" si="22"/>
        <v>0</v>
      </c>
      <c r="CI28" s="2">
        <f t="shared" si="22"/>
        <v>0</v>
      </c>
      <c r="CJ28" s="2">
        <f t="shared" si="22"/>
        <v>4</v>
      </c>
      <c r="CK28" s="2">
        <f t="shared" si="22"/>
        <v>13</v>
      </c>
    </row>
    <row r="30" spans="12:54" ht="12.75">
      <c r="L30" s="40"/>
      <c r="BA30" s="40"/>
      <c r="BB30" s="41"/>
    </row>
    <row r="31" spans="1:28" ht="12.7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</row>
    <row r="32" spans="1:66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V32" s="86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</row>
    <row r="33" spans="1:66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</row>
    <row r="34" spans="1:69" ht="12.75">
      <c r="A34" s="43"/>
      <c r="B34" s="45"/>
      <c r="C34" s="45"/>
      <c r="D34" s="45"/>
      <c r="E34" s="45"/>
      <c r="F34" s="45"/>
      <c r="G34" s="45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43"/>
      <c r="X34" s="43"/>
      <c r="Y34" s="43"/>
      <c r="BM34" s="45"/>
      <c r="BN34" s="43"/>
      <c r="BO34" s="43"/>
      <c r="BP34" s="49"/>
      <c r="BQ34" s="43"/>
    </row>
    <row r="35" spans="1:69" ht="12.75">
      <c r="A35" s="43"/>
      <c r="B35" s="45"/>
      <c r="C35" s="45"/>
      <c r="D35" s="45"/>
      <c r="E35" s="45"/>
      <c r="F35" s="45"/>
      <c r="G35" s="47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BM35" s="45"/>
      <c r="BN35" s="43"/>
      <c r="BO35" s="43"/>
      <c r="BP35" s="49"/>
      <c r="BQ35" s="43"/>
    </row>
    <row r="36" spans="1:69" ht="12.75">
      <c r="A36" s="43"/>
      <c r="B36" s="46"/>
      <c r="C36" s="46"/>
      <c r="D36" s="46"/>
      <c r="E36" s="45"/>
      <c r="F36" s="45"/>
      <c r="G36" s="45"/>
      <c r="H36" s="43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BM36" s="46"/>
      <c r="BN36" s="43"/>
      <c r="BO36" s="43"/>
      <c r="BP36" s="49"/>
      <c r="BQ36" s="43"/>
    </row>
    <row r="37" spans="1:69" ht="12.75">
      <c r="A37" s="43"/>
      <c r="B37" s="45"/>
      <c r="C37" s="45"/>
      <c r="D37" s="45"/>
      <c r="E37" s="45"/>
      <c r="F37" s="45"/>
      <c r="G37" s="45"/>
      <c r="H37" s="43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BM37" s="45"/>
      <c r="BN37" s="43"/>
      <c r="BO37" s="43"/>
      <c r="BP37" s="49"/>
      <c r="BQ37" s="43"/>
    </row>
    <row r="38" spans="1:69" ht="12.75">
      <c r="A38" s="43"/>
      <c r="B38" s="45"/>
      <c r="C38" s="45"/>
      <c r="D38" s="45"/>
      <c r="E38" s="45"/>
      <c r="F38" s="45"/>
      <c r="G38" s="45"/>
      <c r="H38" s="43"/>
      <c r="I38" s="43"/>
      <c r="J38" s="46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BM38" s="45"/>
      <c r="BN38" s="43"/>
      <c r="BO38" s="43"/>
      <c r="BP38" s="49"/>
      <c r="BQ38" s="43"/>
    </row>
    <row r="39" spans="1:69" ht="12.75">
      <c r="A39" s="43"/>
      <c r="B39" s="45"/>
      <c r="C39" s="45"/>
      <c r="D39" s="45"/>
      <c r="E39" s="45"/>
      <c r="F39" s="45"/>
      <c r="G39" s="48"/>
      <c r="H39" s="43"/>
      <c r="I39" s="43"/>
      <c r="J39" s="45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BM39" s="45"/>
      <c r="BN39" s="43"/>
      <c r="BO39" s="43"/>
      <c r="BP39" s="49"/>
      <c r="BQ39" s="43"/>
    </row>
    <row r="40" spans="1:69" ht="12.75">
      <c r="A40" s="43"/>
      <c r="B40" s="45"/>
      <c r="C40" s="45"/>
      <c r="D40" s="45"/>
      <c r="E40" s="45"/>
      <c r="F40" s="45"/>
      <c r="G40" s="45"/>
      <c r="H40" s="43"/>
      <c r="I40" s="43"/>
      <c r="J40" s="45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BM40" s="45"/>
      <c r="BN40" s="43"/>
      <c r="BO40" s="43"/>
      <c r="BP40" s="49"/>
      <c r="BQ40" s="43"/>
    </row>
    <row r="41" spans="1:69" ht="12.75">
      <c r="A41" s="43"/>
      <c r="B41" s="45"/>
      <c r="C41" s="45"/>
      <c r="D41" s="45"/>
      <c r="E41" s="48"/>
      <c r="F41" s="45"/>
      <c r="G41" s="45"/>
      <c r="H41" s="43"/>
      <c r="I41" s="43"/>
      <c r="J41" s="45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BM41" s="45"/>
      <c r="BN41" s="43"/>
      <c r="BO41" s="43"/>
      <c r="BP41" s="49"/>
      <c r="BQ41" s="43"/>
    </row>
    <row r="42" spans="1:69" ht="12.75">
      <c r="A42" s="43"/>
      <c r="B42" s="45"/>
      <c r="C42" s="45"/>
      <c r="D42" s="45"/>
      <c r="E42" s="45"/>
      <c r="F42" s="45"/>
      <c r="G42" s="45"/>
      <c r="H42" s="43"/>
      <c r="I42" s="43"/>
      <c r="J42" s="45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BM42" s="45"/>
      <c r="BN42" s="43"/>
      <c r="BO42" s="43"/>
      <c r="BP42" s="49"/>
      <c r="BQ42" s="43"/>
    </row>
    <row r="43" spans="1:69" ht="12.75">
      <c r="A43" s="43"/>
      <c r="B43" s="46"/>
      <c r="C43" s="46"/>
      <c r="D43" s="46"/>
      <c r="E43" s="45"/>
      <c r="F43" s="45"/>
      <c r="G43" s="45"/>
      <c r="H43" s="43"/>
      <c r="I43" s="43"/>
      <c r="J43" s="45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BM43" s="46"/>
      <c r="BN43" s="43"/>
      <c r="BO43" s="43"/>
      <c r="BP43" s="49"/>
      <c r="BQ43" s="43"/>
    </row>
    <row r="44" spans="1:69" ht="12.75">
      <c r="A44" s="43"/>
      <c r="B44" s="45"/>
      <c r="C44" s="45"/>
      <c r="D44" s="45"/>
      <c r="E44" s="45"/>
      <c r="F44" s="45"/>
      <c r="G44" s="45"/>
      <c r="H44" s="43"/>
      <c r="I44" s="43"/>
      <c r="J44" s="45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BM44" s="45"/>
      <c r="BN44" s="43"/>
      <c r="BO44" s="43"/>
      <c r="BP44" s="49"/>
      <c r="BQ44" s="43"/>
    </row>
    <row r="45" spans="1:69" ht="12.75">
      <c r="A45" s="43"/>
      <c r="B45" s="45"/>
      <c r="C45" s="45"/>
      <c r="D45" s="45"/>
      <c r="E45" s="45"/>
      <c r="F45" s="45"/>
      <c r="G45" s="45"/>
      <c r="H45" s="43"/>
      <c r="I45" s="43"/>
      <c r="J45" s="46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BM45" s="45"/>
      <c r="BN45" s="43"/>
      <c r="BO45" s="43"/>
      <c r="BP45" s="49"/>
      <c r="BQ45" s="43"/>
    </row>
    <row r="46" spans="1:69" ht="12.75">
      <c r="A46" s="43"/>
      <c r="B46" s="45"/>
      <c r="C46" s="45"/>
      <c r="D46" s="45"/>
      <c r="E46" s="45"/>
      <c r="F46" s="45"/>
      <c r="G46" s="45"/>
      <c r="H46" s="43"/>
      <c r="I46" s="43"/>
      <c r="J46" s="45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BM46" s="45"/>
      <c r="BN46" s="43"/>
      <c r="BO46" s="43"/>
      <c r="BP46" s="49"/>
      <c r="BQ46" s="43"/>
    </row>
    <row r="47" spans="1:69" ht="12.75">
      <c r="A47" s="43"/>
      <c r="B47" s="46"/>
      <c r="C47" s="46"/>
      <c r="D47" s="46"/>
      <c r="E47" s="45"/>
      <c r="F47" s="45"/>
      <c r="G47" s="45"/>
      <c r="H47" s="43"/>
      <c r="I47" s="43"/>
      <c r="J47" s="45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BM47" s="46"/>
      <c r="BN47" s="43"/>
      <c r="BO47" s="43"/>
      <c r="BP47" s="49"/>
      <c r="BQ47" s="43"/>
    </row>
    <row r="48" spans="1:69" ht="12.75">
      <c r="A48" s="43"/>
      <c r="B48" s="45"/>
      <c r="C48" s="45"/>
      <c r="D48" s="45"/>
      <c r="E48" s="45"/>
      <c r="F48" s="48"/>
      <c r="G48" s="45"/>
      <c r="H48" s="43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BM48" s="45"/>
      <c r="BN48" s="43"/>
      <c r="BO48" s="43"/>
      <c r="BP48" s="49"/>
      <c r="BQ48" s="43"/>
    </row>
    <row r="49" spans="1:69" ht="12.75">
      <c r="A49" s="43"/>
      <c r="B49" s="45"/>
      <c r="C49" s="45"/>
      <c r="D49" s="45"/>
      <c r="E49" s="45"/>
      <c r="F49" s="45"/>
      <c r="G49" s="45"/>
      <c r="H49" s="43"/>
      <c r="I49" s="43"/>
      <c r="J49" s="46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BM49" s="45"/>
      <c r="BN49" s="43"/>
      <c r="BO49" s="43"/>
      <c r="BP49" s="49"/>
      <c r="BQ49" s="43"/>
    </row>
    <row r="50" spans="1:69" ht="12.75">
      <c r="A50" s="43"/>
      <c r="B50" s="46"/>
      <c r="C50" s="46"/>
      <c r="D50" s="46"/>
      <c r="E50" s="45"/>
      <c r="F50" s="45"/>
      <c r="G50" s="45"/>
      <c r="H50" s="43"/>
      <c r="I50" s="43"/>
      <c r="J50" s="45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BM50" s="46"/>
      <c r="BN50" s="43"/>
      <c r="BO50" s="43"/>
      <c r="BP50" s="49"/>
      <c r="BQ50" s="43"/>
    </row>
    <row r="51" spans="1:69" ht="12.75">
      <c r="A51" s="43"/>
      <c r="B51" s="45"/>
      <c r="C51" s="45"/>
      <c r="D51" s="45"/>
      <c r="E51" s="45"/>
      <c r="F51" s="45"/>
      <c r="G51" s="45"/>
      <c r="H51" s="43"/>
      <c r="I51" s="43"/>
      <c r="J51" s="45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BM51" s="45"/>
      <c r="BN51" s="43"/>
      <c r="BO51" s="43"/>
      <c r="BP51" s="49"/>
      <c r="BQ51" s="43"/>
    </row>
    <row r="52" spans="1:65" ht="12.75">
      <c r="A52" s="43"/>
      <c r="B52" s="43"/>
      <c r="C52" s="43"/>
      <c r="D52" s="43"/>
      <c r="E52" s="43"/>
      <c r="F52" s="43"/>
      <c r="G52" s="43"/>
      <c r="H52" s="43"/>
      <c r="I52" s="43"/>
      <c r="J52" s="46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BM52" s="50"/>
    </row>
    <row r="53" spans="1:25" ht="12.75">
      <c r="A53" s="43"/>
      <c r="B53" s="43"/>
      <c r="C53" s="43"/>
      <c r="D53" s="43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</sheetData>
  <sheetProtection/>
  <mergeCells count="46">
    <mergeCell ref="E4:U5"/>
    <mergeCell ref="AD7:AR7"/>
    <mergeCell ref="AD8:AF8"/>
    <mergeCell ref="AG8:AI8"/>
    <mergeCell ref="AJ8:AL8"/>
    <mergeCell ref="AM8:AO8"/>
    <mergeCell ref="A31:AB33"/>
    <mergeCell ref="AV32:BN33"/>
    <mergeCell ref="CG7:CI8"/>
    <mergeCell ref="CJ7:CK8"/>
    <mergeCell ref="AZ8:BB8"/>
    <mergeCell ref="BR8:BT8"/>
    <mergeCell ref="BX7:BZ8"/>
    <mergeCell ref="BR7:BW7"/>
    <mergeCell ref="BU8:BW8"/>
    <mergeCell ref="BO8:BQ8"/>
    <mergeCell ref="BO7:BQ7"/>
    <mergeCell ref="BC8:BE8"/>
    <mergeCell ref="BI8:BK8"/>
    <mergeCell ref="BL8:BN8"/>
    <mergeCell ref="A7:A9"/>
    <mergeCell ref="B7:B9"/>
    <mergeCell ref="E7:G8"/>
    <mergeCell ref="H7:J8"/>
    <mergeCell ref="C7:D8"/>
    <mergeCell ref="H34:J34"/>
    <mergeCell ref="T34:V34"/>
    <mergeCell ref="Q34:S34"/>
    <mergeCell ref="N34:P34"/>
    <mergeCell ref="K34:M34"/>
    <mergeCell ref="AY7:AY9"/>
    <mergeCell ref="K7:Y7"/>
    <mergeCell ref="K8:M8"/>
    <mergeCell ref="W8:Y8"/>
    <mergeCell ref="T8:V8"/>
    <mergeCell ref="AP8:AR8"/>
    <mergeCell ref="N8:P8"/>
    <mergeCell ref="Q8:S8"/>
    <mergeCell ref="AS7:AU8"/>
    <mergeCell ref="AV7:AX8"/>
    <mergeCell ref="Z7:AB8"/>
    <mergeCell ref="AC7:AC9"/>
    <mergeCell ref="BF8:BH8"/>
    <mergeCell ref="AZ7:BN7"/>
    <mergeCell ref="CA7:CC8"/>
    <mergeCell ref="CD7:CF8"/>
  </mergeCells>
  <printOptions horizontalCentered="1" verticalCentered="1"/>
  <pageMargins left="0.2755905511811024" right="0.35433070866141736" top="0.984251968503937" bottom="0.984251968503937" header="0.5118110236220472" footer="0.5118110236220472"/>
  <pageSetup blackAndWhite="1" fitToWidth="0" fitToHeight="1" horizontalDpi="300" verticalDpi="300" orientation="landscape" paperSize="9" scale="83" r:id="rId1"/>
  <colBreaks count="5" manualBreakCount="5">
    <brk id="19" max="31" man="1"/>
    <brk id="35" max="31" man="1"/>
    <brk id="51" max="31" man="1"/>
    <brk id="69" max="31" man="1"/>
    <brk id="8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Львівліс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Роман Музика</cp:lastModifiedBy>
  <cp:lastPrinted>2021-01-06T06:17:25Z</cp:lastPrinted>
  <dcterms:created xsi:type="dcterms:W3CDTF">2005-04-07T06:22:15Z</dcterms:created>
  <dcterms:modified xsi:type="dcterms:W3CDTF">2021-04-20T07:53:23Z</dcterms:modified>
  <cp:category/>
  <cp:version/>
  <cp:contentType/>
  <cp:contentStatus/>
</cp:coreProperties>
</file>