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0905" activeTab="1"/>
  </bookViews>
  <sheets>
    <sheet name="по ДЛГ" sheetId="1" r:id="rId1"/>
    <sheet name="по сортиментах" sheetId="2" r:id="rId2"/>
  </sheets>
  <definedNames>
    <definedName name="_xlnm.Print_Area" localSheetId="0">'по ДЛГ'!$A$1:$Z$29</definedName>
  </definedNames>
  <calcPr fullCalcOnLoad="1"/>
</workbook>
</file>

<file path=xl/sharedStrings.xml><?xml version="1.0" encoding="utf-8"?>
<sst xmlns="http://schemas.openxmlformats.org/spreadsheetml/2006/main" count="185" uniqueCount="94">
  <si>
    <t>№ п/п</t>
  </si>
  <si>
    <t>Підприємства</t>
  </si>
  <si>
    <t>спеціальні торги</t>
  </si>
  <si>
    <t>загальні торги</t>
  </si>
  <si>
    <t>Разом</t>
  </si>
  <si>
    <t>виставлено</t>
  </si>
  <si>
    <t>продано</t>
  </si>
  <si>
    <t>%</t>
  </si>
  <si>
    <t>ДП "Бібрське ЛГ"</t>
  </si>
  <si>
    <t>ДП "Боринське ЛГ"</t>
  </si>
  <si>
    <t>ДП "Бродівське"</t>
  </si>
  <si>
    <t>ДП "Буське ЛГ"</t>
  </si>
  <si>
    <t>ДП "Дрогобицьке ЛГ"</t>
  </si>
  <si>
    <t>ДП "Жовківське ЛГ"</t>
  </si>
  <si>
    <t>ДП "Золочівське ЛГ"</t>
  </si>
  <si>
    <t>ДП "Львівське ЛГ"</t>
  </si>
  <si>
    <t>ДП "Рава-Руське ЛГ"</t>
  </si>
  <si>
    <t>ДП "Радехівське ЛМГ"</t>
  </si>
  <si>
    <t>ДП "Самбірське ЛГ"</t>
  </si>
  <si>
    <t>ДП "Сколівське ЛГ"</t>
  </si>
  <si>
    <t>ДП "Славське ЛГ"</t>
  </si>
  <si>
    <t>ДП "Старосамбірське ЛМГ"</t>
  </si>
  <si>
    <t>ДП "Стрийське ЛГ"</t>
  </si>
  <si>
    <t>ДП "Турківське ЛГ"</t>
  </si>
  <si>
    <t>НПП "Сколівські Бескиди"</t>
  </si>
  <si>
    <t>Львівський ЛСНЦ</t>
  </si>
  <si>
    <t>Всього</t>
  </si>
  <si>
    <t>загальні додаткові торги</t>
  </si>
  <si>
    <t>№
п/п</t>
  </si>
  <si>
    <t>ПІДПРИЄМСТВА\ Назва сортименту</t>
  </si>
  <si>
    <t>Порода</t>
  </si>
  <si>
    <t>вистав
лено</t>
  </si>
  <si>
    <t>Прода                                                                                                     
но
03/09/
2015</t>
  </si>
  <si>
    <t>% 
продаж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</si>
  <si>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</si>
  <si>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</si>
  <si>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</si>
  <si>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</si>
  <si>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</si>
  <si>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</si>
  <si>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</si>
  <si>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</si>
  <si>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Пиловник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</si>
  <si>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</si>
  <si>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</si>
  <si>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</si>
  <si>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</si>
  <si>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</si>
  <si>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</si>
  <si>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</si>
  <si>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</si>
  <si>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</si>
  <si>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</si>
  <si>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</si>
  <si>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</si>
  <si>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</si>
  <si>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</si>
  <si>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</si>
  <si>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</si>
  <si>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</si>
  <si>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</si>
  <si>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</si>
  <si>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</si>
  <si>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</si>
  <si>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</si>
  <si>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</si>
  <si>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</si>
  <si>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</si>
  <si>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</si>
  <si>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</si>
  <si>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</si>
  <si>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</si>
  <si>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</si>
  <si>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</si>
  <si>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</si>
  <si>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</si>
  <si>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</si>
  <si>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 xml:space="preserve">Прода                                                                                                     
но
</t>
  </si>
  <si>
    <t xml:space="preserve">Прода                                                                                                     
но
</t>
  </si>
  <si>
    <t>,</t>
  </si>
  <si>
    <t>Обсяги лісопродукції (куб.м.), виставленої та проданої на загальних ОСНОВНИХ торгах, спеціалізованих торгах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1 кварталу 2018 року підприємствами Львівського ОУЛМГ</t>
  </si>
  <si>
    <t>13-12-2017 загальні торги</t>
  </si>
  <si>
    <t>12-12-2017 спецторги</t>
  </si>
  <si>
    <t xml:space="preserve"> електронні загальні торги 13.12.2017</t>
  </si>
  <si>
    <t>Разом за 1 квартал 2018 року</t>
  </si>
  <si>
    <t>Аналіз реалізації лісопродукції
заготівлі 1 кварталу 2018 року
на спеціальних біржових торгах, загальних аукціонних торгах</t>
  </si>
  <si>
    <t>12.12.2017 р.</t>
  </si>
  <si>
    <t>загальні електронніі торги 13.12.17</t>
  </si>
  <si>
    <t>Разом за 1 квартал 2018 р.</t>
  </si>
  <si>
    <t>13-12-2017 р.</t>
  </si>
  <si>
    <t xml:space="preserve"> додаткові загальні торги 16.02.2018</t>
  </si>
  <si>
    <t xml:space="preserve"> додаткові електронні торги 16.02.2018</t>
  </si>
  <si>
    <t>загальні додаткові електронні торги</t>
  </si>
  <si>
    <t>додаткові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</si>
</sst>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  <numFmt numFmtId="166" formatCode="0.0%"/>
  </numFmts>
  <fonts count="29"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0"/>
      <name val="Arial Cyr"/>
      <family val="0"/>
    </font>
    <font>
      <sz val="13"/>
      <name val="Arial Narrow"/>
      <family val="2"/>
    </font>
    <font>
      <sz val="14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3" fillId="0" borderId="5" applyNumberFormat="0" applyFill="0" applyAlignment="0" applyProtection="0"/>
    <xf numFmtId="0" fontId="24" fillId="14" borderId="6" applyNumberFormat="0" applyAlignment="0" applyProtection="0"/>
    <xf numFmtId="0" fontId="13" fillId="0" borderId="0" applyNumberFormat="0" applyFill="0" applyBorder="0" applyAlignment="0" applyProtection="0"/>
    <xf numFmtId="0" fontId="22" fillId="9" borderId="1" applyNumberFormat="0" applyAlignment="0" applyProtection="0"/>
    <xf numFmtId="0" fontId="27" fillId="0" borderId="7" applyNumberFormat="0" applyFill="0" applyAlignment="0" applyProtection="0"/>
    <xf numFmtId="0" fontId="18" fillId="17" borderId="0" applyNumberFormat="0" applyBorder="0" applyAlignment="0" applyProtection="0"/>
    <xf numFmtId="0" fontId="0" fillId="5" borderId="8" applyNumberFormat="0" applyFont="0" applyAlignment="0" applyProtection="0"/>
    <xf numFmtId="0" fontId="21" fillId="9" borderId="9" applyNumberFormat="0" applyAlignment="0" applyProtection="0"/>
    <xf numFmtId="0" fontId="19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164" fontId="4" fillId="17" borderId="10" xfId="0" applyNumberFormat="1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3" fontId="6" fillId="3" borderId="14" xfId="0" applyNumberFormat="1" applyFont="1" applyFill="1" applyBorder="1" applyAlignment="1">
      <alignment/>
    </xf>
    <xf numFmtId="4" fontId="6" fillId="3" borderId="14" xfId="0" applyNumberFormat="1" applyFont="1" applyFill="1" applyBorder="1" applyAlignment="1">
      <alignment/>
    </xf>
    <xf numFmtId="3" fontId="9" fillId="19" borderId="10" xfId="48" applyNumberFormat="1" applyFont="1" applyFill="1" applyBorder="1" applyAlignment="1">
      <alignment vertical="center"/>
      <protection/>
    </xf>
    <xf numFmtId="165" fontId="6" fillId="0" borderId="10" xfId="48" applyNumberFormat="1" applyFont="1" applyBorder="1" applyAlignment="1">
      <alignment vertical="center"/>
      <protection/>
    </xf>
    <xf numFmtId="0" fontId="4" fillId="7" borderId="10" xfId="48" applyFont="1" applyFill="1" applyBorder="1" applyAlignment="1">
      <alignment vertical="center"/>
      <protection/>
    </xf>
    <xf numFmtId="0" fontId="4" fillId="7" borderId="10" xfId="48" applyFont="1" applyFill="1" applyBorder="1" applyAlignment="1">
      <alignment vertical="center" wrapText="1"/>
      <protection/>
    </xf>
    <xf numFmtId="3" fontId="10" fillId="18" borderId="0" xfId="0" applyNumberFormat="1" applyFont="1" applyFill="1" applyAlignment="1">
      <alignment/>
    </xf>
    <xf numFmtId="3" fontId="10" fillId="2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9" fillId="17" borderId="10" xfId="48" applyNumberFormat="1" applyFont="1" applyFill="1" applyBorder="1" applyAlignment="1">
      <alignment vertical="center"/>
      <protection/>
    </xf>
    <xf numFmtId="0" fontId="4" fillId="7" borderId="12" xfId="48" applyFont="1" applyFill="1" applyBorder="1" applyAlignment="1">
      <alignment vertical="center"/>
      <protection/>
    </xf>
    <xf numFmtId="0" fontId="6" fillId="3" borderId="13" xfId="48" applyFont="1" applyFill="1" applyBorder="1" applyAlignment="1">
      <alignment vertical="center"/>
      <protection/>
    </xf>
    <xf numFmtId="0" fontId="6" fillId="3" borderId="14" xfId="48" applyFont="1" applyFill="1" applyBorder="1" applyAlignment="1">
      <alignment vertical="center"/>
      <protection/>
    </xf>
    <xf numFmtId="3" fontId="6" fillId="3" borderId="14" xfId="48" applyNumberFormat="1" applyFont="1" applyFill="1" applyBorder="1" applyAlignment="1">
      <alignment vertical="center"/>
      <protection/>
    </xf>
    <xf numFmtId="4" fontId="6" fillId="3" borderId="14" xfId="48" applyNumberFormat="1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165" fontId="6" fillId="0" borderId="15" xfId="48" applyNumberFormat="1" applyFont="1" applyBorder="1" applyAlignment="1">
      <alignment vertical="center"/>
      <protection/>
    </xf>
    <xf numFmtId="165" fontId="6" fillId="3" borderId="16" xfId="48" applyNumberFormat="1" applyFont="1" applyFill="1" applyBorder="1" applyAlignment="1">
      <alignment vertical="center"/>
      <protection/>
    </xf>
    <xf numFmtId="0" fontId="11" fillId="3" borderId="13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0" fontId="2" fillId="3" borderId="15" xfId="0" applyFont="1" applyFill="1" applyBorder="1" applyAlignment="1">
      <alignment horizontal="center" vertical="center" wrapText="1"/>
    </xf>
    <xf numFmtId="164" fontId="4" fillId="17" borderId="15" xfId="0" applyNumberFormat="1" applyFont="1" applyFill="1" applyBorder="1" applyAlignment="1">
      <alignment/>
    </xf>
    <xf numFmtId="3" fontId="6" fillId="3" borderId="16" xfId="0" applyNumberFormat="1" applyFont="1" applyFill="1" applyBorder="1" applyAlignment="1">
      <alignment/>
    </xf>
    <xf numFmtId="164" fontId="4" fillId="17" borderId="11" xfId="0" applyNumberFormat="1" applyFont="1" applyFill="1" applyBorder="1" applyAlignment="1">
      <alignment/>
    </xf>
    <xf numFmtId="4" fontId="6" fillId="3" borderId="17" xfId="0" applyNumberFormat="1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166" fontId="4" fillId="17" borderId="10" xfId="0" applyNumberFormat="1" applyFont="1" applyFill="1" applyBorder="1" applyAlignment="1">
      <alignment/>
    </xf>
    <xf numFmtId="10" fontId="6" fillId="3" borderId="14" xfId="0" applyNumberFormat="1" applyFont="1" applyFill="1" applyBorder="1" applyAlignment="1">
      <alignment/>
    </xf>
    <xf numFmtId="3" fontId="11" fillId="3" borderId="14" xfId="0" applyNumberFormat="1" applyFont="1" applyFill="1" applyBorder="1" applyAlignment="1">
      <alignment/>
    </xf>
    <xf numFmtId="14" fontId="1" fillId="0" borderId="0" xfId="0" applyNumberFormat="1" applyFont="1" applyAlignment="1">
      <alignment/>
    </xf>
    <xf numFmtId="2" fontId="6" fillId="3" borderId="16" xfId="0" applyNumberFormat="1" applyFont="1" applyFill="1" applyBorder="1" applyAlignment="1">
      <alignment/>
    </xf>
    <xf numFmtId="0" fontId="2" fillId="3" borderId="20" xfId="0" applyFont="1" applyFill="1" applyBorder="1" applyAlignment="1">
      <alignment horizontal="center" vertical="center" wrapText="1"/>
    </xf>
    <xf numFmtId="3" fontId="5" fillId="18" borderId="20" xfId="0" applyNumberFormat="1" applyFont="1" applyFill="1" applyBorder="1" applyAlignment="1">
      <alignment/>
    </xf>
    <xf numFmtId="3" fontId="6" fillId="3" borderId="21" xfId="0" applyNumberFormat="1" applyFont="1" applyFill="1" applyBorder="1" applyAlignment="1">
      <alignment/>
    </xf>
    <xf numFmtId="2" fontId="6" fillId="3" borderId="10" xfId="0" applyNumberFormat="1" applyFont="1" applyFill="1" applyBorder="1" applyAlignment="1">
      <alignment/>
    </xf>
    <xf numFmtId="164" fontId="9" fillId="17" borderId="10" xfId="0" applyNumberFormat="1" applyFont="1" applyFill="1" applyBorder="1" applyAlignment="1">
      <alignment/>
    </xf>
    <xf numFmtId="0" fontId="11" fillId="3" borderId="22" xfId="0" applyFont="1" applyFill="1" applyBorder="1" applyAlignment="1">
      <alignment/>
    </xf>
    <xf numFmtId="165" fontId="11" fillId="3" borderId="22" xfId="0" applyNumberFormat="1" applyFont="1" applyFill="1" applyBorder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3" fillId="19" borderId="24" xfId="0" applyFont="1" applyFill="1" applyBorder="1" applyAlignment="1">
      <alignment horizontal="center"/>
    </xf>
    <xf numFmtId="0" fontId="3" fillId="19" borderId="19" xfId="0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/>
    </xf>
    <xf numFmtId="0" fontId="3" fillId="19" borderId="27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0" fontId="2" fillId="20" borderId="28" xfId="48" applyFont="1" applyFill="1" applyBorder="1" applyAlignment="1">
      <alignment horizontal="center" vertical="center" wrapText="1"/>
      <protection/>
    </xf>
    <xf numFmtId="0" fontId="2" fillId="20" borderId="29" xfId="48" applyFont="1" applyFill="1" applyBorder="1" applyAlignment="1">
      <alignment horizontal="center" vertical="center" wrapText="1"/>
      <protection/>
    </xf>
    <xf numFmtId="0" fontId="2" fillId="21" borderId="30" xfId="48" applyFont="1" applyFill="1" applyBorder="1" applyAlignment="1">
      <alignment horizontal="center" vertical="center" textRotation="90" wrapText="1"/>
      <protection/>
    </xf>
    <xf numFmtId="0" fontId="2" fillId="21" borderId="10" xfId="48" applyFont="1" applyFill="1" applyBorder="1" applyAlignment="1">
      <alignment horizontal="center" vertical="center" textRotation="90" wrapText="1"/>
      <protection/>
    </xf>
    <xf numFmtId="0" fontId="2" fillId="17" borderId="30" xfId="48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2" fillId="20" borderId="30" xfId="48" applyFont="1" applyFill="1" applyBorder="1" applyAlignment="1">
      <alignment horizontal="center" vertical="center" wrapText="1"/>
      <protection/>
    </xf>
    <xf numFmtId="0" fontId="2" fillId="20" borderId="10" xfId="48" applyFont="1" applyFill="1" applyBorder="1" applyAlignment="1">
      <alignment horizontal="center" vertical="center" wrapText="1"/>
      <protection/>
    </xf>
    <xf numFmtId="0" fontId="7" fillId="0" borderId="10" xfId="48" applyFont="1" applyBorder="1" applyAlignment="1">
      <alignment horizontal="center" vertical="center" wrapText="1"/>
      <protection/>
    </xf>
    <xf numFmtId="0" fontId="2" fillId="17" borderId="10" xfId="48" applyFont="1" applyFill="1" applyBorder="1" applyAlignment="1">
      <alignment horizontal="center" vertical="center" wrapText="1"/>
      <protection/>
    </xf>
    <xf numFmtId="0" fontId="7" fillId="0" borderId="0" xfId="48" applyFont="1" applyBorder="1" applyAlignment="1">
      <alignment horizontal="center" wrapText="1"/>
      <protection/>
    </xf>
    <xf numFmtId="0" fontId="2" fillId="20" borderId="31" xfId="48" applyFont="1" applyFill="1" applyBorder="1" applyAlignment="1">
      <alignment horizontal="center" vertical="center" wrapText="1"/>
      <protection/>
    </xf>
    <xf numFmtId="0" fontId="2" fillId="20" borderId="11" xfId="48" applyFont="1" applyFill="1" applyBorder="1" applyAlignment="1">
      <alignment horizontal="center" vertical="center" wrapText="1"/>
      <protection/>
    </xf>
    <xf numFmtId="0" fontId="4" fillId="0" borderId="32" xfId="48" applyFont="1" applyBorder="1" applyAlignment="1">
      <alignment horizontal="center" vertical="center" wrapText="1"/>
      <protection/>
    </xf>
    <xf numFmtId="0" fontId="4" fillId="0" borderId="33" xfId="48" applyFont="1" applyBorder="1" applyAlignment="1">
      <alignment horizontal="center" vertical="center" wrapText="1"/>
      <protection/>
    </xf>
    <xf numFmtId="0" fontId="4" fillId="0" borderId="30" xfId="48" applyFont="1" applyBorder="1" applyAlignment="1">
      <alignment horizontal="center" vertical="center" wrapText="1"/>
      <protection/>
    </xf>
    <xf numFmtId="0" fontId="4" fillId="0" borderId="34" xfId="48" applyFont="1" applyBorder="1" applyAlignment="1">
      <alignment horizontal="center" vertical="center" wrapText="1"/>
      <protection/>
    </xf>
    <xf numFmtId="0" fontId="4" fillId="0" borderId="35" xfId="48" applyFont="1" applyBorder="1" applyAlignment="1">
      <alignment horizontal="center" vertical="center" wrapText="1"/>
      <protection/>
    </xf>
    <xf numFmtId="0" fontId="4" fillId="0" borderId="36" xfId="48" applyFont="1" applyBorder="1" applyAlignment="1">
      <alignment horizontal="center" vertical="center" wrapText="1"/>
      <protection/>
    </xf>
    <xf numFmtId="0" fontId="7" fillId="0" borderId="15" xfId="48" applyFont="1" applyBorder="1" applyAlignment="1">
      <alignment horizontal="center" vertical="center" wrapText="1"/>
      <protection/>
    </xf>
    <xf numFmtId="0" fontId="2" fillId="21" borderId="32" xfId="48" applyFont="1" applyFill="1" applyBorder="1" applyAlignment="1">
      <alignment horizontal="center" vertical="center" textRotation="90" wrapText="1"/>
      <protection/>
    </xf>
    <xf numFmtId="0" fontId="8" fillId="0" borderId="32" xfId="0" applyFont="1" applyBorder="1" applyAlignment="1">
      <alignment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_1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" name="Text Box 13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" name="Text Box 14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3" name="Text Box 15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" name="Text Box 16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5" name="Text Box 17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6" name="Text Box 18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7" name="Text Box 19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8" name="Text Box 20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9" name="Text Box 17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0" name="Text Box 18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1" name="Text Box 19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2" name="Text Box 20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5" name="Text Box 17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6" name="Text Box 18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7" name="Text Box 19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8" name="Text Box 20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4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5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6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7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8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9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40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1" name="Text Box 17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2" name="Text Box 18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3" name="Text Box 19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4" name="Text Box 20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5" name="Text Box 17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6" name="Text Box 18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7" name="Text Box 19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8" name="Text Box 20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4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6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7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8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9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0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1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2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3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4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5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6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7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8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3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4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5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6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7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8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9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0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1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2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3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4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5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6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7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8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3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4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5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6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7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8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9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0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1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2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3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4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5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6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7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8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3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4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5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6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7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8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9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0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1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2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3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4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5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6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7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8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3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4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5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6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37" name="Text Box 17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38" name="Text Box 18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39" name="Text Box 19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0" name="Text Box 20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1" name="Text Box 17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2" name="Text Box 18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3" name="Text Box 19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4" name="Text Box 20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5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6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7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8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3" name="Text Box 17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4" name="Text Box 18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5" name="Text Box 19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6" name="Text Box 20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7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8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9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0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1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2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3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4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5" name="Text Box 17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6" name="Text Box 18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7" name="Text Box 19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8" name="Text Box 20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3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4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5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6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77" name="Text Box 17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78" name="Text Box 18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79" name="Text Box 19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80" name="Text Box 20"/>
        <xdr:cNvSpPr txBox="1">
          <a:spLocks noChangeArrowheads="1"/>
        </xdr:cNvSpPr>
      </xdr:nvSpPr>
      <xdr:spPr>
        <a:xfrm>
          <a:off x="1952625" y="10746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1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2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3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4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5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6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7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8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9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0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1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2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3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4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5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6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7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8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9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0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1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2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3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4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5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6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7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8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3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4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5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6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7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8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9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0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1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2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3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4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5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6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7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8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3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4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5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6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7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8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9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0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1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2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3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4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5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6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7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8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3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4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5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6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7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8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9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0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1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2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3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4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5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6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7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8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3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4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5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6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7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8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9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0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1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2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3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4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5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6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7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8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3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4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5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6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7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8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9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0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1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2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3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4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5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6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7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8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3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4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5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6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7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8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9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0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1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2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3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4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5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6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7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8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3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4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5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6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37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38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39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0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1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2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3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4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5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6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7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8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9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0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1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2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3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4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5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6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7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8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9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0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1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2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3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4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5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6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7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8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9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0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1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2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3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4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5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6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7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8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9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0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1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2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3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4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5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6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7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8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9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0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1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2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3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4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5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6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7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8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9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0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1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2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3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4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5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6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7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8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9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0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1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2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3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4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5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6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7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8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9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0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1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2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3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4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5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6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7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8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9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0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1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2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3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4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5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6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7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8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9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0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1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2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3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4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5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6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7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8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9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0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1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2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3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4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5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6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7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8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9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0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1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2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3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4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5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6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7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8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9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0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1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2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3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4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5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6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7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8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9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0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1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2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3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4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5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6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7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8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9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0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1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2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3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4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5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6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7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8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9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0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1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2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3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4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5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6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7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8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9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0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1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2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3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4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5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6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7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8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9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0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1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2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3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4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5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6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7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8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29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0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1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2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3" name="Text Box 534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4" name="Text Box 535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5" name="Text Box 536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6" name="Text Box 537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7" name="Text Box 538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8" name="Text Box 539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9" name="Text Box 540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0" name="Text Box 541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1" name="Text Box 542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2" name="Text Box 543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3" name="Text Box 544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4" name="Text Box 545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5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6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7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8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9" name="Text Box 550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50" name="Text Box 551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51" name="Text Box 552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52" name="Text Box 553"/>
        <xdr:cNvSpPr txBox="1">
          <a:spLocks noChangeArrowheads="1"/>
        </xdr:cNvSpPr>
      </xdr:nvSpPr>
      <xdr:spPr>
        <a:xfrm>
          <a:off x="1952625" y="10708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3" name="Text Box 17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4" name="Text Box 18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5" name="Text Box 19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6" name="Text Box 20"/>
        <xdr:cNvSpPr txBox="1">
          <a:spLocks noChangeArrowheads="1"/>
        </xdr:cNvSpPr>
      </xdr:nvSpPr>
      <xdr:spPr>
        <a:xfrm>
          <a:off x="1952625" y="10708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7" name="Text Box 17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8" name="Text Box 18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9" name="Text Box 19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60" name="Text Box 20"/>
        <xdr:cNvSpPr txBox="1">
          <a:spLocks noChangeArrowheads="1"/>
        </xdr:cNvSpPr>
      </xdr:nvSpPr>
      <xdr:spPr>
        <a:xfrm>
          <a:off x="1952625" y="103079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1" name="Text Box 562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2" name="Text Box 563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3" name="Text Box 564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4" name="Text Box 565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5" name="Text Box 566"/>
        <xdr:cNvSpPr txBox="1">
          <a:spLocks noChangeArrowheads="1"/>
        </xdr:cNvSpPr>
      </xdr:nvSpPr>
      <xdr:spPr>
        <a:xfrm>
          <a:off x="1952625" y="10307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6" name="Text Box 567"/>
        <xdr:cNvSpPr txBox="1">
          <a:spLocks noChangeArrowheads="1"/>
        </xdr:cNvSpPr>
      </xdr:nvSpPr>
      <xdr:spPr>
        <a:xfrm>
          <a:off x="1952625" y="10307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7" name="Text Box 568"/>
        <xdr:cNvSpPr txBox="1">
          <a:spLocks noChangeArrowheads="1"/>
        </xdr:cNvSpPr>
      </xdr:nvSpPr>
      <xdr:spPr>
        <a:xfrm>
          <a:off x="1952625" y="10307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8" name="Text Box 569"/>
        <xdr:cNvSpPr txBox="1">
          <a:spLocks noChangeArrowheads="1"/>
        </xdr:cNvSpPr>
      </xdr:nvSpPr>
      <xdr:spPr>
        <a:xfrm>
          <a:off x="1952625" y="10307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69" name="Text Box 17"/>
        <xdr:cNvSpPr txBox="1">
          <a:spLocks noChangeArrowheads="1"/>
        </xdr:cNvSpPr>
      </xdr:nvSpPr>
      <xdr:spPr>
        <a:xfrm>
          <a:off x="1952625" y="10307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0" name="Text Box 18"/>
        <xdr:cNvSpPr txBox="1">
          <a:spLocks noChangeArrowheads="1"/>
        </xdr:cNvSpPr>
      </xdr:nvSpPr>
      <xdr:spPr>
        <a:xfrm>
          <a:off x="1952625" y="10307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1" name="Text Box 19"/>
        <xdr:cNvSpPr txBox="1">
          <a:spLocks noChangeArrowheads="1"/>
        </xdr:cNvSpPr>
      </xdr:nvSpPr>
      <xdr:spPr>
        <a:xfrm>
          <a:off x="1952625" y="10307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2" name="Text Box 20"/>
        <xdr:cNvSpPr txBox="1">
          <a:spLocks noChangeArrowheads="1"/>
        </xdr:cNvSpPr>
      </xdr:nvSpPr>
      <xdr:spPr>
        <a:xfrm>
          <a:off x="1952625" y="10307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3" name="Text Box 17"/>
        <xdr:cNvSpPr txBox="1">
          <a:spLocks noChangeArrowheads="1"/>
        </xdr:cNvSpPr>
      </xdr:nvSpPr>
      <xdr:spPr>
        <a:xfrm>
          <a:off x="1952625" y="10307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4" name="Text Box 18"/>
        <xdr:cNvSpPr txBox="1">
          <a:spLocks noChangeArrowheads="1"/>
        </xdr:cNvSpPr>
      </xdr:nvSpPr>
      <xdr:spPr>
        <a:xfrm>
          <a:off x="1952625" y="10307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5" name="Text Box 19"/>
        <xdr:cNvSpPr txBox="1">
          <a:spLocks noChangeArrowheads="1"/>
        </xdr:cNvSpPr>
      </xdr:nvSpPr>
      <xdr:spPr>
        <a:xfrm>
          <a:off x="1952625" y="10307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6" name="Text Box 20"/>
        <xdr:cNvSpPr txBox="1">
          <a:spLocks noChangeArrowheads="1"/>
        </xdr:cNvSpPr>
      </xdr:nvSpPr>
      <xdr:spPr>
        <a:xfrm>
          <a:off x="1952625" y="10307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77" name="Text Box 578"/>
        <xdr:cNvSpPr txBox="1">
          <a:spLocks noChangeArrowheads="1"/>
        </xdr:cNvSpPr>
      </xdr:nvSpPr>
      <xdr:spPr>
        <a:xfrm>
          <a:off x="1952625" y="12117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78" name="Text Box 579"/>
        <xdr:cNvSpPr txBox="1">
          <a:spLocks noChangeArrowheads="1"/>
        </xdr:cNvSpPr>
      </xdr:nvSpPr>
      <xdr:spPr>
        <a:xfrm>
          <a:off x="1952625" y="12117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79" name="Text Box 580"/>
        <xdr:cNvSpPr txBox="1">
          <a:spLocks noChangeArrowheads="1"/>
        </xdr:cNvSpPr>
      </xdr:nvSpPr>
      <xdr:spPr>
        <a:xfrm>
          <a:off x="1952625" y="12117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0" name="Text Box 581"/>
        <xdr:cNvSpPr txBox="1">
          <a:spLocks noChangeArrowheads="1"/>
        </xdr:cNvSpPr>
      </xdr:nvSpPr>
      <xdr:spPr>
        <a:xfrm>
          <a:off x="1952625" y="12117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1" name="Text Box 582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2" name="Text Box 583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3" name="Text Box 584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4" name="Text Box 585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5" name="Text Box 586"/>
        <xdr:cNvSpPr txBox="1">
          <a:spLocks noChangeArrowheads="1"/>
        </xdr:cNvSpPr>
      </xdr:nvSpPr>
      <xdr:spPr>
        <a:xfrm>
          <a:off x="1952625" y="12117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6" name="Text Box 587"/>
        <xdr:cNvSpPr txBox="1">
          <a:spLocks noChangeArrowheads="1"/>
        </xdr:cNvSpPr>
      </xdr:nvSpPr>
      <xdr:spPr>
        <a:xfrm>
          <a:off x="1952625" y="12117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7" name="Text Box 588"/>
        <xdr:cNvSpPr txBox="1">
          <a:spLocks noChangeArrowheads="1"/>
        </xdr:cNvSpPr>
      </xdr:nvSpPr>
      <xdr:spPr>
        <a:xfrm>
          <a:off x="1952625" y="12117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8" name="Text Box 589"/>
        <xdr:cNvSpPr txBox="1">
          <a:spLocks noChangeArrowheads="1"/>
        </xdr:cNvSpPr>
      </xdr:nvSpPr>
      <xdr:spPr>
        <a:xfrm>
          <a:off x="1952625" y="12117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9" name="Text Box 590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0" name="Text Box 591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1" name="Text Box 592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2" name="Text Box 593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3" name="Text Box 594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4" name="Text Box 595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5" name="Text Box 596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6" name="Text Box 597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97" name="Text Box 598"/>
        <xdr:cNvSpPr txBox="1">
          <a:spLocks noChangeArrowheads="1"/>
        </xdr:cNvSpPr>
      </xdr:nvSpPr>
      <xdr:spPr>
        <a:xfrm>
          <a:off x="1952625" y="12117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98" name="Text Box 599"/>
        <xdr:cNvSpPr txBox="1">
          <a:spLocks noChangeArrowheads="1"/>
        </xdr:cNvSpPr>
      </xdr:nvSpPr>
      <xdr:spPr>
        <a:xfrm>
          <a:off x="1952625" y="12117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99" name="Text Box 600"/>
        <xdr:cNvSpPr txBox="1">
          <a:spLocks noChangeArrowheads="1"/>
        </xdr:cNvSpPr>
      </xdr:nvSpPr>
      <xdr:spPr>
        <a:xfrm>
          <a:off x="1952625" y="12117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600" name="Text Box 601"/>
        <xdr:cNvSpPr txBox="1">
          <a:spLocks noChangeArrowheads="1"/>
        </xdr:cNvSpPr>
      </xdr:nvSpPr>
      <xdr:spPr>
        <a:xfrm>
          <a:off x="1952625" y="12117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1" name="Text Box 602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2" name="Text Box 603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3" name="Text Box 604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4" name="Text Box 605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5" name="Text Box 17"/>
        <xdr:cNvSpPr txBox="1">
          <a:spLocks noChangeArrowheads="1"/>
        </xdr:cNvSpPr>
      </xdr:nvSpPr>
      <xdr:spPr>
        <a:xfrm>
          <a:off x="1952625" y="1036510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6" name="Text Box 18"/>
        <xdr:cNvSpPr txBox="1">
          <a:spLocks noChangeArrowheads="1"/>
        </xdr:cNvSpPr>
      </xdr:nvSpPr>
      <xdr:spPr>
        <a:xfrm>
          <a:off x="1952625" y="1036510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7" name="Text Box 19"/>
        <xdr:cNvSpPr txBox="1">
          <a:spLocks noChangeArrowheads="1"/>
        </xdr:cNvSpPr>
      </xdr:nvSpPr>
      <xdr:spPr>
        <a:xfrm>
          <a:off x="1952625" y="1036510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8" name="Text Box 20"/>
        <xdr:cNvSpPr txBox="1">
          <a:spLocks noChangeArrowheads="1"/>
        </xdr:cNvSpPr>
      </xdr:nvSpPr>
      <xdr:spPr>
        <a:xfrm>
          <a:off x="1952625" y="1036510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09" name="Text Box 17"/>
        <xdr:cNvSpPr txBox="1">
          <a:spLocks noChangeArrowheads="1"/>
        </xdr:cNvSpPr>
      </xdr:nvSpPr>
      <xdr:spPr>
        <a:xfrm>
          <a:off x="1952625" y="10307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10" name="Text Box 18"/>
        <xdr:cNvSpPr txBox="1">
          <a:spLocks noChangeArrowheads="1"/>
        </xdr:cNvSpPr>
      </xdr:nvSpPr>
      <xdr:spPr>
        <a:xfrm>
          <a:off x="1952625" y="10307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11" name="Text Box 19"/>
        <xdr:cNvSpPr txBox="1">
          <a:spLocks noChangeArrowheads="1"/>
        </xdr:cNvSpPr>
      </xdr:nvSpPr>
      <xdr:spPr>
        <a:xfrm>
          <a:off x="1952625" y="10307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12" name="Text Box 20"/>
        <xdr:cNvSpPr txBox="1">
          <a:spLocks noChangeArrowheads="1"/>
        </xdr:cNvSpPr>
      </xdr:nvSpPr>
      <xdr:spPr>
        <a:xfrm>
          <a:off x="1952625" y="10307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3" name="Text Box 13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4" name="Text Box 14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5" name="Text Box 15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6" name="Text Box 16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7" name="Text Box 17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8" name="Text Box 18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9" name="Text Box 19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0" name="Text Box 20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1" name="Text Box 17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2" name="Text Box 18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3" name="Text Box 19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4" name="Text Box 20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37" name="Text Box 17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38" name="Text Box 18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39" name="Text Box 19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40" name="Text Box 20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5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5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5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3" name="Text Box 17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4" name="Text Box 18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5" name="Text Box 19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6" name="Text Box 20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7" name="Text Box 17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8" name="Text Box 18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9" name="Text Box 19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60" name="Text Box 20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49" name="Text Box 17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0" name="Text Box 18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1" name="Text Box 19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2" name="Text Box 20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3" name="Text Box 17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4" name="Text Box 18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5" name="Text Box 19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6" name="Text Box 20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5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5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5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5" name="Text Box 17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6" name="Text Box 18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7" name="Text Box 19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8" name="Text Box 20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77" name="Text Box 17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78" name="Text Box 18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79" name="Text Box 19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80" name="Text Box 20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89" name="Text Box 17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90" name="Text Box 18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91" name="Text Box 19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92" name="Text Box 20"/>
        <xdr:cNvSpPr txBox="1">
          <a:spLocks noChangeArrowheads="1"/>
        </xdr:cNvSpPr>
      </xdr:nvSpPr>
      <xdr:spPr>
        <a:xfrm>
          <a:off x="1952625" y="14422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797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798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799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800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1" name="Text Box 17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2" name="Text Box 18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3" name="Text Box 19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4" name="Text Box 20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5" name="Text Box 17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6" name="Text Box 18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7" name="Text Box 19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8" name="Text Box 20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0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49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0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1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2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3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4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5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6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7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8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9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0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1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2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3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4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5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6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7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8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9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0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1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2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3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4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5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6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7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8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9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0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1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2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3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4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5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6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7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8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9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0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1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2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3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4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5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6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7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8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9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0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1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2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3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4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5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6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7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8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9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0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1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2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3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4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5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6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7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8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9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0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1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2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3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4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5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6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7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8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9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0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1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2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3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4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5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6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7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8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9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0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1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2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3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4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5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6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7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8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9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0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1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2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3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4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5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6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7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8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9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0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1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2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3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4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5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6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7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8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9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0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1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2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3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4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5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6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7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8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9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0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1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2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3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4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5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6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7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8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9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0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1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2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3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4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5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6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7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8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9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0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1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2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3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4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5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6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7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8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9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0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1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2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3" name="Text Box 17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4" name="Text Box 18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5" name="Text Box 19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6" name="Text Box 20"/>
        <xdr:cNvSpPr txBox="1">
          <a:spLocks noChangeArrowheads="1"/>
        </xdr:cNvSpPr>
      </xdr:nvSpPr>
      <xdr:spPr>
        <a:xfrm>
          <a:off x="1952625" y="1442275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17" name="Text Box 17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18" name="Text Box 18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19" name="Text Box 19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0" name="Text Box 20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1" name="Text Box 17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2" name="Text Box 18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3" name="Text Box 19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4" name="Text Box 20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5" name="Text Box 17"/>
        <xdr:cNvSpPr txBox="1">
          <a:spLocks noChangeArrowheads="1"/>
        </xdr:cNvSpPr>
      </xdr:nvSpPr>
      <xdr:spPr>
        <a:xfrm>
          <a:off x="1952625" y="1442275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6" name="Text Box 18"/>
        <xdr:cNvSpPr txBox="1">
          <a:spLocks noChangeArrowheads="1"/>
        </xdr:cNvSpPr>
      </xdr:nvSpPr>
      <xdr:spPr>
        <a:xfrm>
          <a:off x="1952625" y="1442275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7" name="Text Box 19"/>
        <xdr:cNvSpPr txBox="1">
          <a:spLocks noChangeArrowheads="1"/>
        </xdr:cNvSpPr>
      </xdr:nvSpPr>
      <xdr:spPr>
        <a:xfrm>
          <a:off x="1952625" y="1442275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8" name="Text Box 20"/>
        <xdr:cNvSpPr txBox="1">
          <a:spLocks noChangeArrowheads="1"/>
        </xdr:cNvSpPr>
      </xdr:nvSpPr>
      <xdr:spPr>
        <a:xfrm>
          <a:off x="1952625" y="1442275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9" name="Text Box 17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0" name="Text Box 18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1" name="Text Box 19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2" name="Text Box 20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3" name="Text Box 17"/>
        <xdr:cNvSpPr txBox="1">
          <a:spLocks noChangeArrowheads="1"/>
        </xdr:cNvSpPr>
      </xdr:nvSpPr>
      <xdr:spPr>
        <a:xfrm>
          <a:off x="1952625" y="1442275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4" name="Text Box 18"/>
        <xdr:cNvSpPr txBox="1">
          <a:spLocks noChangeArrowheads="1"/>
        </xdr:cNvSpPr>
      </xdr:nvSpPr>
      <xdr:spPr>
        <a:xfrm>
          <a:off x="1952625" y="1442275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5" name="Text Box 19"/>
        <xdr:cNvSpPr txBox="1">
          <a:spLocks noChangeArrowheads="1"/>
        </xdr:cNvSpPr>
      </xdr:nvSpPr>
      <xdr:spPr>
        <a:xfrm>
          <a:off x="1952625" y="1442275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6" name="Text Box 20"/>
        <xdr:cNvSpPr txBox="1">
          <a:spLocks noChangeArrowheads="1"/>
        </xdr:cNvSpPr>
      </xdr:nvSpPr>
      <xdr:spPr>
        <a:xfrm>
          <a:off x="1952625" y="1442275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7" name="Text Box 17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8" name="Text Box 18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9" name="Text Box 19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40" name="Text Box 20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5" name="Text Box 1147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6" name="Text Box 1148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7" name="Text Box 1149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8" name="Text Box 1150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9" name="Text Box 1151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0" name="Text Box 1152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1" name="Text Box 1153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2" name="Text Box 1154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3" name="Text Box 1155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4" name="Text Box 1156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5" name="Text Box 1157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6" name="Text Box 1158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5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5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5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6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1" name="Text Box 1163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2" name="Text Box 1164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3" name="Text Box 1165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4" name="Text Box 1166"/>
        <xdr:cNvSpPr txBox="1">
          <a:spLocks noChangeArrowheads="1"/>
        </xdr:cNvSpPr>
      </xdr:nvSpPr>
      <xdr:spPr>
        <a:xfrm>
          <a:off x="1952625" y="14422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5" name="Text Box 17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6" name="Text Box 18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7" name="Text Box 19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8" name="Text Box 20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6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7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7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7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3" name="Text Box 1175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4" name="Text Box 1176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5" name="Text Box 1177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6" name="Text Box 1178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77" name="Text Box 1179"/>
        <xdr:cNvSpPr txBox="1">
          <a:spLocks noChangeArrowheads="1"/>
        </xdr:cNvSpPr>
      </xdr:nvSpPr>
      <xdr:spPr>
        <a:xfrm>
          <a:off x="1952625" y="14003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78" name="Text Box 1180"/>
        <xdr:cNvSpPr txBox="1">
          <a:spLocks noChangeArrowheads="1"/>
        </xdr:cNvSpPr>
      </xdr:nvSpPr>
      <xdr:spPr>
        <a:xfrm>
          <a:off x="1952625" y="14003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79" name="Text Box 1181"/>
        <xdr:cNvSpPr txBox="1">
          <a:spLocks noChangeArrowheads="1"/>
        </xdr:cNvSpPr>
      </xdr:nvSpPr>
      <xdr:spPr>
        <a:xfrm>
          <a:off x="1952625" y="14003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80" name="Text Box 1182"/>
        <xdr:cNvSpPr txBox="1">
          <a:spLocks noChangeArrowheads="1"/>
        </xdr:cNvSpPr>
      </xdr:nvSpPr>
      <xdr:spPr>
        <a:xfrm>
          <a:off x="1952625" y="14003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1" name="Text Box 17"/>
        <xdr:cNvSpPr txBox="1">
          <a:spLocks noChangeArrowheads="1"/>
        </xdr:cNvSpPr>
      </xdr:nvSpPr>
      <xdr:spPr>
        <a:xfrm>
          <a:off x="1952625" y="1400365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2" name="Text Box 18"/>
        <xdr:cNvSpPr txBox="1">
          <a:spLocks noChangeArrowheads="1"/>
        </xdr:cNvSpPr>
      </xdr:nvSpPr>
      <xdr:spPr>
        <a:xfrm>
          <a:off x="1952625" y="1400365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3" name="Text Box 19"/>
        <xdr:cNvSpPr txBox="1">
          <a:spLocks noChangeArrowheads="1"/>
        </xdr:cNvSpPr>
      </xdr:nvSpPr>
      <xdr:spPr>
        <a:xfrm>
          <a:off x="1952625" y="1400365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4" name="Text Box 20"/>
        <xdr:cNvSpPr txBox="1">
          <a:spLocks noChangeArrowheads="1"/>
        </xdr:cNvSpPr>
      </xdr:nvSpPr>
      <xdr:spPr>
        <a:xfrm>
          <a:off x="1952625" y="1400365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5" name="Text Box 17"/>
        <xdr:cNvSpPr txBox="1">
          <a:spLocks noChangeArrowheads="1"/>
        </xdr:cNvSpPr>
      </xdr:nvSpPr>
      <xdr:spPr>
        <a:xfrm>
          <a:off x="1952625" y="140036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6" name="Text Box 18"/>
        <xdr:cNvSpPr txBox="1">
          <a:spLocks noChangeArrowheads="1"/>
        </xdr:cNvSpPr>
      </xdr:nvSpPr>
      <xdr:spPr>
        <a:xfrm>
          <a:off x="1952625" y="140036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7" name="Text Box 19"/>
        <xdr:cNvSpPr txBox="1">
          <a:spLocks noChangeArrowheads="1"/>
        </xdr:cNvSpPr>
      </xdr:nvSpPr>
      <xdr:spPr>
        <a:xfrm>
          <a:off x="1952625" y="140036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8" name="Text Box 20"/>
        <xdr:cNvSpPr txBox="1">
          <a:spLocks noChangeArrowheads="1"/>
        </xdr:cNvSpPr>
      </xdr:nvSpPr>
      <xdr:spPr>
        <a:xfrm>
          <a:off x="1952625" y="140036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89" name="Text Box 1191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0" name="Text Box 1192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1" name="Text Box 1193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2" name="Text Box 1194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3" name="Text Box 1195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4" name="Text Box 1196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5" name="Text Box 1197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6" name="Text Box 1198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7" name="Text Box 1199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8" name="Text Box 1200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9" name="Text Box 1201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00" name="Text Box 1202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1" name="Text Box 1203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2" name="Text Box 1204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3" name="Text Box 1205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4" name="Text Box 1206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5" name="Text Box 1207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6" name="Text Box 1208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7" name="Text Box 1209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8" name="Text Box 1210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09" name="Text Box 1211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10" name="Text Box 1212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11" name="Text Box 1213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12" name="Text Box 1214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3" name="Text Box 1215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4" name="Text Box 1216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5" name="Text Box 1217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6" name="Text Box 1218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17" name="Text Box 17"/>
        <xdr:cNvSpPr txBox="1">
          <a:spLocks noChangeArrowheads="1"/>
        </xdr:cNvSpPr>
      </xdr:nvSpPr>
      <xdr:spPr>
        <a:xfrm>
          <a:off x="1952625" y="140608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18" name="Text Box 18"/>
        <xdr:cNvSpPr txBox="1">
          <a:spLocks noChangeArrowheads="1"/>
        </xdr:cNvSpPr>
      </xdr:nvSpPr>
      <xdr:spPr>
        <a:xfrm>
          <a:off x="1952625" y="140608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19" name="Text Box 19"/>
        <xdr:cNvSpPr txBox="1">
          <a:spLocks noChangeArrowheads="1"/>
        </xdr:cNvSpPr>
      </xdr:nvSpPr>
      <xdr:spPr>
        <a:xfrm>
          <a:off x="1952625" y="140608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20" name="Text Box 20"/>
        <xdr:cNvSpPr txBox="1">
          <a:spLocks noChangeArrowheads="1"/>
        </xdr:cNvSpPr>
      </xdr:nvSpPr>
      <xdr:spPr>
        <a:xfrm>
          <a:off x="1952625" y="140608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1" name="Text Box 17"/>
        <xdr:cNvSpPr txBox="1">
          <a:spLocks noChangeArrowheads="1"/>
        </xdr:cNvSpPr>
      </xdr:nvSpPr>
      <xdr:spPr>
        <a:xfrm>
          <a:off x="1952625" y="140036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2" name="Text Box 18"/>
        <xdr:cNvSpPr txBox="1">
          <a:spLocks noChangeArrowheads="1"/>
        </xdr:cNvSpPr>
      </xdr:nvSpPr>
      <xdr:spPr>
        <a:xfrm>
          <a:off x="1952625" y="140036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3" name="Text Box 19"/>
        <xdr:cNvSpPr txBox="1">
          <a:spLocks noChangeArrowheads="1"/>
        </xdr:cNvSpPr>
      </xdr:nvSpPr>
      <xdr:spPr>
        <a:xfrm>
          <a:off x="1952625" y="140036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4" name="Text Box 20"/>
        <xdr:cNvSpPr txBox="1">
          <a:spLocks noChangeArrowheads="1"/>
        </xdr:cNvSpPr>
      </xdr:nvSpPr>
      <xdr:spPr>
        <a:xfrm>
          <a:off x="1952625" y="140036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5" name="Text Box 13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6" name="Text Box 14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7" name="Text Box 15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8" name="Text Box 16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9" name="Text Box 17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0" name="Text Box 18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1" name="Text Box 19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2" name="Text Box 20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3" name="Text Box 17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4" name="Text Box 18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5" name="Text Box 19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6" name="Text Box 20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3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3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3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49" name="Text Box 17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50" name="Text Box 18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51" name="Text Box 19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52" name="Text Box 20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5" name="Text Box 17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6" name="Text Box 18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7" name="Text Box 19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8" name="Text Box 20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9" name="Text Box 17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70" name="Text Box 18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71" name="Text Box 19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72" name="Text Box 20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6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1" name="Text Box 17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2" name="Text Box 18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3" name="Text Box 19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4" name="Text Box 20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5" name="Text Box 17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6" name="Text Box 18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7" name="Text Box 19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8" name="Text Box 20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6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77" name="Text Box 17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78" name="Text Box 18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79" name="Text Box 19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80" name="Text Box 20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89" name="Text Box 17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90" name="Text Box 18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91" name="Text Box 19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92" name="Text Box 20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1" name="Text Box 17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2" name="Text Box 18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3" name="Text Box 19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4" name="Text Box 20"/>
        <xdr:cNvSpPr txBox="1">
          <a:spLocks noChangeArrowheads="1"/>
        </xdr:cNvSpPr>
      </xdr:nvSpPr>
      <xdr:spPr>
        <a:xfrm>
          <a:off x="1952625" y="17337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09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0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1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2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3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4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5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6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7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8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9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20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5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6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7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8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7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8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9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60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1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2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3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4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5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6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7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8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9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0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1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2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3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4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5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6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7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8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9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0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1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2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3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4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5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6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7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8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9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0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1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2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3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4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5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6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7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8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9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0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1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2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3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4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5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6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7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8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9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0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1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2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3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4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5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6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7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8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9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0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1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2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3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4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5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6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7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8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9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0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1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2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3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4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5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6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7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8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9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0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1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2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3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4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5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6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7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8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9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0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1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2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3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4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5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6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7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8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9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0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1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2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3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4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5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6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7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8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9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0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1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2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3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4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5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6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7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8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9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0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1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2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3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4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5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6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7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8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9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0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1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2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3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4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5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6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7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8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9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0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1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2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3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4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5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6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7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8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9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0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1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2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3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4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5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6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7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8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9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0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1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2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3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4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5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6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7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8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9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0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1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2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3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4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5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6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7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8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9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0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1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2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3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4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5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6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7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8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9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50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51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52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3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4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5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6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57" name="Text Box 1760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58" name="Text Box 1761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59" name="Text Box 1762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0" name="Text Box 1763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1" name="Text Box 1764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2" name="Text Box 1765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3" name="Text Box 1766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4" name="Text Box 1767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5" name="Text Box 1768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6" name="Text Box 1769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7" name="Text Box 1770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8" name="Text Box 1771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69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70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71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72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3" name="Text Box 1776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4" name="Text Box 1777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5" name="Text Box 1778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6" name="Text Box 1779"/>
        <xdr:cNvSpPr txBox="1">
          <a:spLocks noChangeArrowheads="1"/>
        </xdr:cNvSpPr>
      </xdr:nvSpPr>
      <xdr:spPr>
        <a:xfrm>
          <a:off x="1952625" y="17261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77" name="Text Box 17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78" name="Text Box 18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79" name="Text Box 19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80" name="Text Box 20"/>
        <xdr:cNvSpPr txBox="1">
          <a:spLocks noChangeArrowheads="1"/>
        </xdr:cNvSpPr>
      </xdr:nvSpPr>
      <xdr:spPr>
        <a:xfrm>
          <a:off x="1952625" y="172612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1" name="Text Box 17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2" name="Text Box 18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3" name="Text Box 19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4" name="Text Box 20"/>
        <xdr:cNvSpPr txBox="1">
          <a:spLocks noChangeArrowheads="1"/>
        </xdr:cNvSpPr>
      </xdr:nvSpPr>
      <xdr:spPr>
        <a:xfrm>
          <a:off x="1952625" y="14003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5" name="Text Box 1788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6" name="Text Box 1789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7" name="Text Box 1790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8" name="Text Box 1791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89" name="Text Box 1792"/>
        <xdr:cNvSpPr txBox="1">
          <a:spLocks noChangeArrowheads="1"/>
        </xdr:cNvSpPr>
      </xdr:nvSpPr>
      <xdr:spPr>
        <a:xfrm>
          <a:off x="1952625" y="14003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90" name="Text Box 1793"/>
        <xdr:cNvSpPr txBox="1">
          <a:spLocks noChangeArrowheads="1"/>
        </xdr:cNvSpPr>
      </xdr:nvSpPr>
      <xdr:spPr>
        <a:xfrm>
          <a:off x="1952625" y="14003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91" name="Text Box 1794"/>
        <xdr:cNvSpPr txBox="1">
          <a:spLocks noChangeArrowheads="1"/>
        </xdr:cNvSpPr>
      </xdr:nvSpPr>
      <xdr:spPr>
        <a:xfrm>
          <a:off x="1952625" y="14003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92" name="Text Box 1795"/>
        <xdr:cNvSpPr txBox="1">
          <a:spLocks noChangeArrowheads="1"/>
        </xdr:cNvSpPr>
      </xdr:nvSpPr>
      <xdr:spPr>
        <a:xfrm>
          <a:off x="1952625" y="14003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3" name="Text Box 17"/>
        <xdr:cNvSpPr txBox="1">
          <a:spLocks noChangeArrowheads="1"/>
        </xdr:cNvSpPr>
      </xdr:nvSpPr>
      <xdr:spPr>
        <a:xfrm>
          <a:off x="1952625" y="1400365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4" name="Text Box 18"/>
        <xdr:cNvSpPr txBox="1">
          <a:spLocks noChangeArrowheads="1"/>
        </xdr:cNvSpPr>
      </xdr:nvSpPr>
      <xdr:spPr>
        <a:xfrm>
          <a:off x="1952625" y="1400365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5" name="Text Box 19"/>
        <xdr:cNvSpPr txBox="1">
          <a:spLocks noChangeArrowheads="1"/>
        </xdr:cNvSpPr>
      </xdr:nvSpPr>
      <xdr:spPr>
        <a:xfrm>
          <a:off x="1952625" y="1400365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6" name="Text Box 20"/>
        <xdr:cNvSpPr txBox="1">
          <a:spLocks noChangeArrowheads="1"/>
        </xdr:cNvSpPr>
      </xdr:nvSpPr>
      <xdr:spPr>
        <a:xfrm>
          <a:off x="1952625" y="1400365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797" name="Text Box 17"/>
        <xdr:cNvSpPr txBox="1">
          <a:spLocks noChangeArrowheads="1"/>
        </xdr:cNvSpPr>
      </xdr:nvSpPr>
      <xdr:spPr>
        <a:xfrm>
          <a:off x="1952625" y="140036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798" name="Text Box 18"/>
        <xdr:cNvSpPr txBox="1">
          <a:spLocks noChangeArrowheads="1"/>
        </xdr:cNvSpPr>
      </xdr:nvSpPr>
      <xdr:spPr>
        <a:xfrm>
          <a:off x="1952625" y="140036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799" name="Text Box 19"/>
        <xdr:cNvSpPr txBox="1">
          <a:spLocks noChangeArrowheads="1"/>
        </xdr:cNvSpPr>
      </xdr:nvSpPr>
      <xdr:spPr>
        <a:xfrm>
          <a:off x="1952625" y="140036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800" name="Text Box 20"/>
        <xdr:cNvSpPr txBox="1">
          <a:spLocks noChangeArrowheads="1"/>
        </xdr:cNvSpPr>
      </xdr:nvSpPr>
      <xdr:spPr>
        <a:xfrm>
          <a:off x="1952625" y="140036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1" name="Text Box 1804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2" name="Text Box 1805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3" name="Text Box 1806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4" name="Text Box 1807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5" name="Text Box 1808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6" name="Text Box 1809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7" name="Text Box 1810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8" name="Text Box 1811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9" name="Text Box 1812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10" name="Text Box 1813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11" name="Text Box 1814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12" name="Text Box 1815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3" name="Text Box 1816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4" name="Text Box 1817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5" name="Text Box 1818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6" name="Text Box 1819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7" name="Text Box 1820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8" name="Text Box 1821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9" name="Text Box 1822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0" name="Text Box 1823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1" name="Text Box 1824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2" name="Text Box 1825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3" name="Text Box 1826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4" name="Text Box 1827"/>
        <xdr:cNvSpPr txBox="1">
          <a:spLocks noChangeArrowheads="1"/>
        </xdr:cNvSpPr>
      </xdr:nvSpPr>
      <xdr:spPr>
        <a:xfrm>
          <a:off x="1952625" y="472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5" name="Text Box 1828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6" name="Text Box 1829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7" name="Text Box 1830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8" name="Text Box 1831"/>
        <xdr:cNvSpPr txBox="1">
          <a:spLocks noChangeArrowheads="1"/>
        </xdr:cNvSpPr>
      </xdr:nvSpPr>
      <xdr:spPr>
        <a:xfrm>
          <a:off x="1952625" y="8917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29" name="Text Box 17"/>
        <xdr:cNvSpPr txBox="1">
          <a:spLocks noChangeArrowheads="1"/>
        </xdr:cNvSpPr>
      </xdr:nvSpPr>
      <xdr:spPr>
        <a:xfrm>
          <a:off x="1952625" y="140608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30" name="Text Box 18"/>
        <xdr:cNvSpPr txBox="1">
          <a:spLocks noChangeArrowheads="1"/>
        </xdr:cNvSpPr>
      </xdr:nvSpPr>
      <xdr:spPr>
        <a:xfrm>
          <a:off x="1952625" y="140608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31" name="Text Box 19"/>
        <xdr:cNvSpPr txBox="1">
          <a:spLocks noChangeArrowheads="1"/>
        </xdr:cNvSpPr>
      </xdr:nvSpPr>
      <xdr:spPr>
        <a:xfrm>
          <a:off x="1952625" y="140608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32" name="Text Box 20"/>
        <xdr:cNvSpPr txBox="1">
          <a:spLocks noChangeArrowheads="1"/>
        </xdr:cNvSpPr>
      </xdr:nvSpPr>
      <xdr:spPr>
        <a:xfrm>
          <a:off x="1952625" y="140608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3" name="Text Box 17"/>
        <xdr:cNvSpPr txBox="1">
          <a:spLocks noChangeArrowheads="1"/>
        </xdr:cNvSpPr>
      </xdr:nvSpPr>
      <xdr:spPr>
        <a:xfrm>
          <a:off x="1952625" y="140036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4" name="Text Box 18"/>
        <xdr:cNvSpPr txBox="1">
          <a:spLocks noChangeArrowheads="1"/>
        </xdr:cNvSpPr>
      </xdr:nvSpPr>
      <xdr:spPr>
        <a:xfrm>
          <a:off x="1952625" y="140036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5" name="Text Box 19"/>
        <xdr:cNvSpPr txBox="1">
          <a:spLocks noChangeArrowheads="1"/>
        </xdr:cNvSpPr>
      </xdr:nvSpPr>
      <xdr:spPr>
        <a:xfrm>
          <a:off x="1952625" y="140036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6" name="Text Box 20"/>
        <xdr:cNvSpPr txBox="1">
          <a:spLocks noChangeArrowheads="1"/>
        </xdr:cNvSpPr>
      </xdr:nvSpPr>
      <xdr:spPr>
        <a:xfrm>
          <a:off x="1952625" y="140036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37" name="Text Box 17"/>
        <xdr:cNvSpPr txBox="1">
          <a:spLocks noChangeArrowheads="1"/>
        </xdr:cNvSpPr>
      </xdr:nvSpPr>
      <xdr:spPr>
        <a:xfrm>
          <a:off x="1952625" y="1413700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38" name="Text Box 18"/>
        <xdr:cNvSpPr txBox="1">
          <a:spLocks noChangeArrowheads="1"/>
        </xdr:cNvSpPr>
      </xdr:nvSpPr>
      <xdr:spPr>
        <a:xfrm>
          <a:off x="1952625" y="1413700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39" name="Text Box 19"/>
        <xdr:cNvSpPr txBox="1">
          <a:spLocks noChangeArrowheads="1"/>
        </xdr:cNvSpPr>
      </xdr:nvSpPr>
      <xdr:spPr>
        <a:xfrm>
          <a:off x="1952625" y="1413700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40" name="Text Box 20"/>
        <xdr:cNvSpPr txBox="1">
          <a:spLocks noChangeArrowheads="1"/>
        </xdr:cNvSpPr>
      </xdr:nvSpPr>
      <xdr:spPr>
        <a:xfrm>
          <a:off x="1952625" y="1413700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1" name="Text Box 17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2" name="Text Box 18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3" name="Text Box 19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4" name="Text Box 20"/>
        <xdr:cNvSpPr txBox="1">
          <a:spLocks noChangeArrowheads="1"/>
        </xdr:cNvSpPr>
      </xdr:nvSpPr>
      <xdr:spPr>
        <a:xfrm>
          <a:off x="1952625" y="1442275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5" name="Text Box 17"/>
        <xdr:cNvSpPr txBox="1">
          <a:spLocks noChangeArrowheads="1"/>
        </xdr:cNvSpPr>
      </xdr:nvSpPr>
      <xdr:spPr>
        <a:xfrm>
          <a:off x="1952625" y="1480375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6" name="Text Box 18"/>
        <xdr:cNvSpPr txBox="1">
          <a:spLocks noChangeArrowheads="1"/>
        </xdr:cNvSpPr>
      </xdr:nvSpPr>
      <xdr:spPr>
        <a:xfrm>
          <a:off x="1952625" y="1480375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7" name="Text Box 19"/>
        <xdr:cNvSpPr txBox="1">
          <a:spLocks noChangeArrowheads="1"/>
        </xdr:cNvSpPr>
      </xdr:nvSpPr>
      <xdr:spPr>
        <a:xfrm>
          <a:off x="1952625" y="1480375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8" name="Text Box 20"/>
        <xdr:cNvSpPr txBox="1">
          <a:spLocks noChangeArrowheads="1"/>
        </xdr:cNvSpPr>
      </xdr:nvSpPr>
      <xdr:spPr>
        <a:xfrm>
          <a:off x="1952625" y="1480375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49" name="Text Box 17"/>
        <xdr:cNvSpPr txBox="1">
          <a:spLocks noChangeArrowheads="1"/>
        </xdr:cNvSpPr>
      </xdr:nvSpPr>
      <xdr:spPr>
        <a:xfrm>
          <a:off x="1952625" y="148609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50" name="Text Box 18"/>
        <xdr:cNvSpPr txBox="1">
          <a:spLocks noChangeArrowheads="1"/>
        </xdr:cNvSpPr>
      </xdr:nvSpPr>
      <xdr:spPr>
        <a:xfrm>
          <a:off x="1952625" y="148609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51" name="Text Box 19"/>
        <xdr:cNvSpPr txBox="1">
          <a:spLocks noChangeArrowheads="1"/>
        </xdr:cNvSpPr>
      </xdr:nvSpPr>
      <xdr:spPr>
        <a:xfrm>
          <a:off x="1952625" y="148609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52" name="Text Box 20"/>
        <xdr:cNvSpPr txBox="1">
          <a:spLocks noChangeArrowheads="1"/>
        </xdr:cNvSpPr>
      </xdr:nvSpPr>
      <xdr:spPr>
        <a:xfrm>
          <a:off x="1952625" y="148609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3" name="Text Box 17"/>
        <xdr:cNvSpPr txBox="1">
          <a:spLocks noChangeArrowheads="1"/>
        </xdr:cNvSpPr>
      </xdr:nvSpPr>
      <xdr:spPr>
        <a:xfrm>
          <a:off x="1952625" y="1493710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4" name="Text Box 18"/>
        <xdr:cNvSpPr txBox="1">
          <a:spLocks noChangeArrowheads="1"/>
        </xdr:cNvSpPr>
      </xdr:nvSpPr>
      <xdr:spPr>
        <a:xfrm>
          <a:off x="1952625" y="1493710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5" name="Text Box 19"/>
        <xdr:cNvSpPr txBox="1">
          <a:spLocks noChangeArrowheads="1"/>
        </xdr:cNvSpPr>
      </xdr:nvSpPr>
      <xdr:spPr>
        <a:xfrm>
          <a:off x="1952625" y="1493710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6" name="Text Box 20"/>
        <xdr:cNvSpPr txBox="1">
          <a:spLocks noChangeArrowheads="1"/>
        </xdr:cNvSpPr>
      </xdr:nvSpPr>
      <xdr:spPr>
        <a:xfrm>
          <a:off x="1952625" y="1493710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PageLayoutView="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17" sqref="V17"/>
    </sheetView>
  </sheetViews>
  <sheetFormatPr defaultColWidth="9.140625" defaultRowHeight="15"/>
  <cols>
    <col min="1" max="1" width="4.140625" style="1" customWidth="1"/>
    <col min="2" max="2" width="25.140625" style="1" customWidth="1"/>
    <col min="3" max="3" width="9.421875" style="1" customWidth="1"/>
    <col min="4" max="4" width="8.28125" style="1" customWidth="1"/>
    <col min="5" max="5" width="7.00390625" style="1" customWidth="1"/>
    <col min="6" max="10" width="9.140625" style="1" customWidth="1"/>
    <col min="11" max="11" width="9.7109375" style="1" customWidth="1"/>
    <col min="12" max="13" width="9.140625" style="1" customWidth="1"/>
    <col min="14" max="14" width="10.28125" style="1" customWidth="1"/>
    <col min="15" max="18" width="9.140625" style="1" customWidth="1"/>
    <col min="19" max="19" width="11.57421875" style="1" customWidth="1"/>
    <col min="20" max="20" width="9.00390625" style="1" customWidth="1"/>
    <col min="21" max="21" width="10.00390625" style="1" customWidth="1"/>
    <col min="22" max="22" width="9.00390625" style="1" customWidth="1"/>
    <col min="23" max="23" width="8.28125" style="1" customWidth="1"/>
    <col min="24" max="24" width="10.57421875" style="1" customWidth="1"/>
    <col min="25" max="16384" width="9.140625" style="1" customWidth="1"/>
  </cols>
  <sheetData>
    <row r="1" spans="1:14" ht="50.25" customHeight="1">
      <c r="A1" s="59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21" ht="16.5" thickBot="1">
      <c r="B2" s="2"/>
      <c r="C2" s="2" t="s">
        <v>89</v>
      </c>
      <c r="G2" s="2" t="s">
        <v>86</v>
      </c>
      <c r="M2" s="53"/>
      <c r="N2" s="53"/>
      <c r="O2" s="63">
        <v>43147</v>
      </c>
      <c r="P2" s="63"/>
      <c r="Q2" s="63"/>
      <c r="S2" s="43">
        <v>42782</v>
      </c>
      <c r="U2" s="43">
        <v>43157</v>
      </c>
    </row>
    <row r="3" spans="1:26" ht="15" customHeight="1">
      <c r="A3" s="60" t="s">
        <v>0</v>
      </c>
      <c r="B3" s="62" t="s">
        <v>1</v>
      </c>
      <c r="C3" s="57" t="s">
        <v>3</v>
      </c>
      <c r="D3" s="57"/>
      <c r="E3" s="57"/>
      <c r="F3" s="57" t="s">
        <v>2</v>
      </c>
      <c r="G3" s="57"/>
      <c r="H3" s="57"/>
      <c r="I3" s="57" t="s">
        <v>4</v>
      </c>
      <c r="J3" s="57"/>
      <c r="K3" s="58"/>
      <c r="L3" s="57" t="s">
        <v>87</v>
      </c>
      <c r="M3" s="57"/>
      <c r="N3" s="57"/>
      <c r="O3" s="54" t="s">
        <v>27</v>
      </c>
      <c r="P3" s="54"/>
      <c r="Q3" s="54"/>
      <c r="R3" s="54" t="s">
        <v>92</v>
      </c>
      <c r="S3" s="54"/>
      <c r="T3" s="55"/>
      <c r="U3" s="55" t="s">
        <v>93</v>
      </c>
      <c r="V3" s="64"/>
      <c r="W3" s="65"/>
      <c r="X3" s="56" t="s">
        <v>88</v>
      </c>
      <c r="Y3" s="57"/>
      <c r="Z3" s="58"/>
    </row>
    <row r="4" spans="1:26" ht="25.5">
      <c r="A4" s="61"/>
      <c r="B4" s="52"/>
      <c r="C4" s="3" t="s">
        <v>5</v>
      </c>
      <c r="D4" s="3" t="s">
        <v>6</v>
      </c>
      <c r="E4" s="3" t="s">
        <v>7</v>
      </c>
      <c r="F4" s="3" t="s">
        <v>5</v>
      </c>
      <c r="G4" s="3" t="s">
        <v>6</v>
      </c>
      <c r="H4" s="3" t="s">
        <v>7</v>
      </c>
      <c r="I4" s="3" t="s">
        <v>5</v>
      </c>
      <c r="J4" s="3" t="s">
        <v>6</v>
      </c>
      <c r="K4" s="4" t="s">
        <v>7</v>
      </c>
      <c r="L4" s="3" t="s">
        <v>5</v>
      </c>
      <c r="M4" s="3" t="s">
        <v>6</v>
      </c>
      <c r="N4" s="3" t="s">
        <v>7</v>
      </c>
      <c r="O4" s="3" t="s">
        <v>5</v>
      </c>
      <c r="P4" s="3" t="s">
        <v>6</v>
      </c>
      <c r="Q4" s="3" t="s">
        <v>7</v>
      </c>
      <c r="R4" s="3" t="s">
        <v>5</v>
      </c>
      <c r="S4" s="3" t="s">
        <v>6</v>
      </c>
      <c r="T4" s="31" t="s">
        <v>7</v>
      </c>
      <c r="U4" s="3" t="s">
        <v>5</v>
      </c>
      <c r="V4" s="3" t="s">
        <v>6</v>
      </c>
      <c r="W4" s="31" t="s">
        <v>7</v>
      </c>
      <c r="X4" s="45" t="s">
        <v>79</v>
      </c>
      <c r="Y4" s="3" t="s">
        <v>6</v>
      </c>
      <c r="Z4" s="4" t="s">
        <v>7</v>
      </c>
    </row>
    <row r="5" spans="1:26" ht="17.25">
      <c r="A5" s="5">
        <v>1</v>
      </c>
      <c r="B5" s="6" t="s">
        <v>8</v>
      </c>
      <c r="C5" s="7">
        <v>1515</v>
      </c>
      <c r="D5" s="7">
        <v>1460</v>
      </c>
      <c r="E5" s="8">
        <f>IF(C5=0,0,D5/C5*100)</f>
        <v>96.36963696369637</v>
      </c>
      <c r="F5" s="7">
        <v>695</v>
      </c>
      <c r="G5" s="7">
        <v>695</v>
      </c>
      <c r="H5" s="8">
        <f>G5/F5*100</f>
        <v>100</v>
      </c>
      <c r="I5" s="7">
        <f>C5+F5</f>
        <v>2210</v>
      </c>
      <c r="J5" s="7">
        <f>D5+G5</f>
        <v>2155</v>
      </c>
      <c r="K5" s="8">
        <f>J5/I5*100</f>
        <v>97.51131221719457</v>
      </c>
      <c r="L5" s="7">
        <v>1310</v>
      </c>
      <c r="M5" s="7">
        <v>1310</v>
      </c>
      <c r="N5" s="40">
        <f>M5/L5</f>
        <v>1</v>
      </c>
      <c r="O5" s="7">
        <v>400</v>
      </c>
      <c r="P5" s="7">
        <v>400</v>
      </c>
      <c r="Q5" s="40">
        <f>P5/O5</f>
        <v>1</v>
      </c>
      <c r="R5" s="7">
        <v>300</v>
      </c>
      <c r="S5" s="7">
        <v>300</v>
      </c>
      <c r="T5" s="32">
        <f>S5/R5*100</f>
        <v>100</v>
      </c>
      <c r="U5" s="7"/>
      <c r="V5" s="7"/>
      <c r="W5" s="8"/>
      <c r="X5" s="46">
        <f>C5+F5+L5+O5+R5</f>
        <v>4220</v>
      </c>
      <c r="Y5" s="7">
        <f>D5+G5+M5+P5+S5</f>
        <v>4165</v>
      </c>
      <c r="Z5" s="34">
        <f>Y5/X5*100</f>
        <v>98.69668246445498</v>
      </c>
    </row>
    <row r="6" spans="1:26" ht="17.25">
      <c r="A6" s="5">
        <v>2</v>
      </c>
      <c r="B6" s="6" t="s">
        <v>9</v>
      </c>
      <c r="C6" s="7">
        <v>603</v>
      </c>
      <c r="D6" s="7">
        <v>503</v>
      </c>
      <c r="E6" s="8">
        <f aca="true" t="shared" si="0" ref="E6:E23">IF(C6=0,0,D6/C6*100)</f>
        <v>83.41625207296849</v>
      </c>
      <c r="F6" s="7">
        <v>50</v>
      </c>
      <c r="G6" s="7"/>
      <c r="H6" s="8">
        <f aca="true" t="shared" si="1" ref="H6:H23">G6/F6*100</f>
        <v>0</v>
      </c>
      <c r="I6" s="7">
        <f aca="true" t="shared" si="2" ref="I6:J22">C6+F6</f>
        <v>653</v>
      </c>
      <c r="J6" s="7">
        <f t="shared" si="2"/>
        <v>503</v>
      </c>
      <c r="K6" s="8">
        <f aca="true" t="shared" si="3" ref="K6:K22">J6/I6*100</f>
        <v>77.0290964777948</v>
      </c>
      <c r="L6" s="7"/>
      <c r="M6" s="7"/>
      <c r="N6" s="40" t="e">
        <f aca="true" t="shared" si="4" ref="N6:N23">M6/L6</f>
        <v>#DIV/0!</v>
      </c>
      <c r="O6" s="7">
        <v>856</v>
      </c>
      <c r="P6" s="7">
        <v>826</v>
      </c>
      <c r="Q6" s="40">
        <f>P6/O6</f>
        <v>0.9649532710280374</v>
      </c>
      <c r="R6" s="7"/>
      <c r="S6" s="7"/>
      <c r="T6" s="32"/>
      <c r="U6" s="7"/>
      <c r="V6" s="7"/>
      <c r="W6" s="8"/>
      <c r="X6" s="46">
        <f aca="true" t="shared" si="5" ref="X6:X22">C6+F6+L6+O6+R6</f>
        <v>1509</v>
      </c>
      <c r="Y6" s="7">
        <f aca="true" t="shared" si="6" ref="Y6:Y22">D6+G6+M6+P6+S6</f>
        <v>1329</v>
      </c>
      <c r="Z6" s="34">
        <f aca="true" t="shared" si="7" ref="Z6:Z23">Y6/X6*100</f>
        <v>88.07157057654076</v>
      </c>
    </row>
    <row r="7" spans="1:26" ht="17.25">
      <c r="A7" s="5">
        <v>3</v>
      </c>
      <c r="B7" s="6" t="s">
        <v>10</v>
      </c>
      <c r="C7" s="7">
        <v>4673</v>
      </c>
      <c r="D7" s="7">
        <v>4653</v>
      </c>
      <c r="E7" s="8">
        <f t="shared" si="0"/>
        <v>99.57200941579285</v>
      </c>
      <c r="F7" s="7">
        <v>3380</v>
      </c>
      <c r="G7" s="7">
        <v>3180</v>
      </c>
      <c r="H7" s="8">
        <f t="shared" si="1"/>
        <v>94.0828402366864</v>
      </c>
      <c r="I7" s="7">
        <f t="shared" si="2"/>
        <v>8053</v>
      </c>
      <c r="J7" s="7">
        <f t="shared" si="2"/>
        <v>7833</v>
      </c>
      <c r="K7" s="8">
        <f t="shared" si="3"/>
        <v>97.26809884515087</v>
      </c>
      <c r="L7" s="7">
        <v>450</v>
      </c>
      <c r="M7" s="7">
        <v>450</v>
      </c>
      <c r="N7" s="40">
        <f t="shared" si="4"/>
        <v>1</v>
      </c>
      <c r="O7" s="7">
        <v>322</v>
      </c>
      <c r="P7" s="7">
        <v>302</v>
      </c>
      <c r="Q7" s="40">
        <f aca="true" t="shared" si="8" ref="Q7:Q23">P7/O7</f>
        <v>0.937888198757764</v>
      </c>
      <c r="R7" s="7">
        <v>200</v>
      </c>
      <c r="S7" s="7"/>
      <c r="T7" s="32">
        <f aca="true" t="shared" si="9" ref="T7:T22">S7/R7*100</f>
        <v>0</v>
      </c>
      <c r="U7" s="7"/>
      <c r="V7" s="7"/>
      <c r="W7" s="8"/>
      <c r="X7" s="46">
        <f t="shared" si="5"/>
        <v>9025</v>
      </c>
      <c r="Y7" s="7">
        <f t="shared" si="6"/>
        <v>8585</v>
      </c>
      <c r="Z7" s="34">
        <f t="shared" si="7"/>
        <v>95.12465373961219</v>
      </c>
    </row>
    <row r="8" spans="1:26" ht="17.25">
      <c r="A8" s="5">
        <v>4</v>
      </c>
      <c r="B8" s="6" t="s">
        <v>11</v>
      </c>
      <c r="C8" s="7">
        <v>915</v>
      </c>
      <c r="D8" s="7">
        <v>915</v>
      </c>
      <c r="E8" s="8">
        <f t="shared" si="0"/>
        <v>100</v>
      </c>
      <c r="F8" s="7">
        <v>760</v>
      </c>
      <c r="G8" s="7">
        <v>760</v>
      </c>
      <c r="H8" s="8">
        <f t="shared" si="1"/>
        <v>100</v>
      </c>
      <c r="I8" s="7">
        <f t="shared" si="2"/>
        <v>1675</v>
      </c>
      <c r="J8" s="7">
        <f t="shared" si="2"/>
        <v>1675</v>
      </c>
      <c r="K8" s="8">
        <f t="shared" si="3"/>
        <v>100</v>
      </c>
      <c r="L8" s="7">
        <v>3525</v>
      </c>
      <c r="M8" s="7">
        <v>2700</v>
      </c>
      <c r="N8" s="40">
        <f t="shared" si="4"/>
        <v>0.7659574468085106</v>
      </c>
      <c r="O8" s="7">
        <v>250</v>
      </c>
      <c r="P8" s="7">
        <v>150</v>
      </c>
      <c r="Q8" s="40">
        <f t="shared" si="8"/>
        <v>0.6</v>
      </c>
      <c r="R8" s="7">
        <v>600</v>
      </c>
      <c r="S8" s="7">
        <v>600</v>
      </c>
      <c r="T8" s="32">
        <f t="shared" si="9"/>
        <v>100</v>
      </c>
      <c r="U8" s="7"/>
      <c r="V8" s="7"/>
      <c r="W8" s="8"/>
      <c r="X8" s="46">
        <f t="shared" si="5"/>
        <v>6050</v>
      </c>
      <c r="Y8" s="7">
        <f t="shared" si="6"/>
        <v>5125</v>
      </c>
      <c r="Z8" s="34">
        <f t="shared" si="7"/>
        <v>84.71074380165288</v>
      </c>
    </row>
    <row r="9" spans="1:26" ht="17.25">
      <c r="A9" s="5">
        <v>5</v>
      </c>
      <c r="B9" s="6" t="s">
        <v>12</v>
      </c>
      <c r="C9" s="7">
        <v>2372</v>
      </c>
      <c r="D9" s="7">
        <v>1982</v>
      </c>
      <c r="E9" s="8">
        <f t="shared" si="0"/>
        <v>83.55817875210792</v>
      </c>
      <c r="F9" s="7">
        <v>900</v>
      </c>
      <c r="G9" s="7">
        <v>500</v>
      </c>
      <c r="H9" s="8">
        <f t="shared" si="1"/>
        <v>55.55555555555556</v>
      </c>
      <c r="I9" s="7">
        <f t="shared" si="2"/>
        <v>3272</v>
      </c>
      <c r="J9" s="7">
        <f t="shared" si="2"/>
        <v>2482</v>
      </c>
      <c r="K9" s="8">
        <f t="shared" si="3"/>
        <v>75.85574572127139</v>
      </c>
      <c r="L9" s="7"/>
      <c r="M9" s="7"/>
      <c r="N9" s="40" t="e">
        <f t="shared" si="4"/>
        <v>#DIV/0!</v>
      </c>
      <c r="O9" s="7">
        <v>460</v>
      </c>
      <c r="P9" s="7">
        <v>350</v>
      </c>
      <c r="Q9" s="40">
        <f t="shared" si="8"/>
        <v>0.7608695652173914</v>
      </c>
      <c r="R9" s="7">
        <v>300</v>
      </c>
      <c r="S9" s="7">
        <v>300</v>
      </c>
      <c r="T9" s="32">
        <f t="shared" si="9"/>
        <v>100</v>
      </c>
      <c r="U9" s="7"/>
      <c r="V9" s="7"/>
      <c r="W9" s="8"/>
      <c r="X9" s="46">
        <f t="shared" si="5"/>
        <v>4032</v>
      </c>
      <c r="Y9" s="7">
        <f t="shared" si="6"/>
        <v>3132</v>
      </c>
      <c r="Z9" s="34">
        <f t="shared" si="7"/>
        <v>77.67857142857143</v>
      </c>
    </row>
    <row r="10" spans="1:26" ht="17.25">
      <c r="A10" s="5">
        <v>6</v>
      </c>
      <c r="B10" s="6" t="s">
        <v>13</v>
      </c>
      <c r="C10" s="7">
        <v>2680</v>
      </c>
      <c r="D10" s="7">
        <v>2578</v>
      </c>
      <c r="E10" s="8">
        <f>IF(C10=0,0,D10/C10*100)</f>
        <v>96.19402985074626</v>
      </c>
      <c r="F10" s="7">
        <v>1520</v>
      </c>
      <c r="G10" s="7">
        <v>1520</v>
      </c>
      <c r="H10" s="8">
        <f t="shared" si="1"/>
        <v>100</v>
      </c>
      <c r="I10" s="7">
        <f t="shared" si="2"/>
        <v>4200</v>
      </c>
      <c r="J10" s="7">
        <f t="shared" si="2"/>
        <v>4098</v>
      </c>
      <c r="K10" s="8">
        <f t="shared" si="3"/>
        <v>97.57142857142857</v>
      </c>
      <c r="L10" s="7">
        <v>4279</v>
      </c>
      <c r="M10" s="7">
        <v>3381</v>
      </c>
      <c r="N10" s="40">
        <f t="shared" si="4"/>
        <v>0.7901378826828698</v>
      </c>
      <c r="O10" s="7">
        <v>855</v>
      </c>
      <c r="P10" s="7">
        <v>855</v>
      </c>
      <c r="Q10" s="40">
        <f t="shared" si="8"/>
        <v>1</v>
      </c>
      <c r="R10" s="7">
        <v>90</v>
      </c>
      <c r="S10" s="7">
        <v>30</v>
      </c>
      <c r="T10" s="32">
        <f t="shared" si="9"/>
        <v>33.33333333333333</v>
      </c>
      <c r="U10" s="7"/>
      <c r="V10" s="7"/>
      <c r="W10" s="8"/>
      <c r="X10" s="46">
        <f t="shared" si="5"/>
        <v>9424</v>
      </c>
      <c r="Y10" s="7">
        <f t="shared" si="6"/>
        <v>8364</v>
      </c>
      <c r="Z10" s="34">
        <f t="shared" si="7"/>
        <v>88.75212224108658</v>
      </c>
    </row>
    <row r="11" spans="1:26" ht="17.25">
      <c r="A11" s="5">
        <v>7</v>
      </c>
      <c r="B11" s="6" t="s">
        <v>14</v>
      </c>
      <c r="C11" s="7">
        <v>2892</v>
      </c>
      <c r="D11" s="7">
        <v>1871</v>
      </c>
      <c r="E11" s="8">
        <f t="shared" si="0"/>
        <v>64.6957123098202</v>
      </c>
      <c r="F11" s="7">
        <v>1200</v>
      </c>
      <c r="G11" s="7">
        <v>1200</v>
      </c>
      <c r="H11" s="8">
        <f t="shared" si="1"/>
        <v>100</v>
      </c>
      <c r="I11" s="7">
        <f t="shared" si="2"/>
        <v>4092</v>
      </c>
      <c r="J11" s="7">
        <f t="shared" si="2"/>
        <v>3071</v>
      </c>
      <c r="K11" s="8">
        <f t="shared" si="3"/>
        <v>75.04887585532747</v>
      </c>
      <c r="L11" s="7">
        <v>810</v>
      </c>
      <c r="M11" s="7">
        <v>750</v>
      </c>
      <c r="N11" s="40">
        <f t="shared" si="4"/>
        <v>0.9259259259259259</v>
      </c>
      <c r="O11" s="7">
        <v>50</v>
      </c>
      <c r="P11" s="7">
        <v>50</v>
      </c>
      <c r="Q11" s="40">
        <f t="shared" si="8"/>
        <v>1</v>
      </c>
      <c r="R11" s="7"/>
      <c r="S11" s="7"/>
      <c r="T11" s="32" t="e">
        <f t="shared" si="9"/>
        <v>#DIV/0!</v>
      </c>
      <c r="U11" s="7"/>
      <c r="V11" s="7"/>
      <c r="W11" s="8"/>
      <c r="X11" s="46">
        <f>C11+F11+L11+O11+R11</f>
        <v>4952</v>
      </c>
      <c r="Y11" s="7">
        <f t="shared" si="6"/>
        <v>3871</v>
      </c>
      <c r="Z11" s="34">
        <f t="shared" si="7"/>
        <v>78.17043618739903</v>
      </c>
    </row>
    <row r="12" spans="1:26" ht="17.25">
      <c r="A12" s="5">
        <v>8</v>
      </c>
      <c r="B12" s="6" t="s">
        <v>15</v>
      </c>
      <c r="C12" s="7">
        <v>1043</v>
      </c>
      <c r="D12" s="7">
        <v>1043</v>
      </c>
      <c r="E12" s="8">
        <f t="shared" si="0"/>
        <v>100</v>
      </c>
      <c r="F12" s="7">
        <v>1350</v>
      </c>
      <c r="G12" s="7">
        <v>1350</v>
      </c>
      <c r="H12" s="8">
        <f t="shared" si="1"/>
        <v>100</v>
      </c>
      <c r="I12" s="7">
        <f t="shared" si="2"/>
        <v>2393</v>
      </c>
      <c r="J12" s="7">
        <f t="shared" si="2"/>
        <v>2393</v>
      </c>
      <c r="K12" s="8">
        <f t="shared" si="3"/>
        <v>100</v>
      </c>
      <c r="L12" s="7"/>
      <c r="M12" s="7"/>
      <c r="N12" s="40" t="e">
        <f t="shared" si="4"/>
        <v>#DIV/0!</v>
      </c>
      <c r="O12" s="7">
        <v>485</v>
      </c>
      <c r="P12" s="7">
        <v>485</v>
      </c>
      <c r="Q12" s="40">
        <f t="shared" si="8"/>
        <v>1</v>
      </c>
      <c r="R12" s="7"/>
      <c r="S12" s="7"/>
      <c r="T12" s="32" t="e">
        <f t="shared" si="9"/>
        <v>#DIV/0!</v>
      </c>
      <c r="U12" s="7"/>
      <c r="V12" s="7"/>
      <c r="W12" s="8"/>
      <c r="X12" s="46">
        <f t="shared" si="5"/>
        <v>2878</v>
      </c>
      <c r="Y12" s="7">
        <f t="shared" si="6"/>
        <v>2878</v>
      </c>
      <c r="Z12" s="34">
        <f t="shared" si="7"/>
        <v>100</v>
      </c>
    </row>
    <row r="13" spans="1:26" ht="17.25">
      <c r="A13" s="5">
        <v>9</v>
      </c>
      <c r="B13" s="6" t="s">
        <v>16</v>
      </c>
      <c r="C13" s="7">
        <v>1821</v>
      </c>
      <c r="D13" s="7">
        <v>1761</v>
      </c>
      <c r="E13" s="8">
        <f t="shared" si="0"/>
        <v>96.70510708401977</v>
      </c>
      <c r="F13" s="7">
        <v>1805</v>
      </c>
      <c r="G13" s="7">
        <v>1805</v>
      </c>
      <c r="H13" s="8">
        <f t="shared" si="1"/>
        <v>100</v>
      </c>
      <c r="I13" s="7">
        <f t="shared" si="2"/>
        <v>3626</v>
      </c>
      <c r="J13" s="7">
        <f t="shared" si="2"/>
        <v>3566</v>
      </c>
      <c r="K13" s="8">
        <f t="shared" si="3"/>
        <v>98.34528405956976</v>
      </c>
      <c r="L13" s="7">
        <v>4000</v>
      </c>
      <c r="M13" s="7">
        <v>4000</v>
      </c>
      <c r="N13" s="40">
        <f t="shared" si="4"/>
        <v>1</v>
      </c>
      <c r="O13" s="7">
        <v>2394</v>
      </c>
      <c r="P13" s="7">
        <v>2394</v>
      </c>
      <c r="Q13" s="40">
        <f t="shared" si="8"/>
        <v>1</v>
      </c>
      <c r="R13" s="7">
        <v>4100</v>
      </c>
      <c r="S13" s="7">
        <v>2100</v>
      </c>
      <c r="T13" s="32">
        <f t="shared" si="9"/>
        <v>51.21951219512195</v>
      </c>
      <c r="U13" s="7"/>
      <c r="V13" s="7"/>
      <c r="W13" s="8"/>
      <c r="X13" s="46">
        <f t="shared" si="5"/>
        <v>14120</v>
      </c>
      <c r="Y13" s="7">
        <f t="shared" si="6"/>
        <v>12060</v>
      </c>
      <c r="Z13" s="34">
        <f t="shared" si="7"/>
        <v>85.41076487252126</v>
      </c>
    </row>
    <row r="14" spans="1:26" ht="17.25">
      <c r="A14" s="5">
        <v>10</v>
      </c>
      <c r="B14" s="6" t="s">
        <v>17</v>
      </c>
      <c r="C14" s="7">
        <v>815</v>
      </c>
      <c r="D14" s="7">
        <v>815</v>
      </c>
      <c r="E14" s="8">
        <f t="shared" si="0"/>
        <v>100</v>
      </c>
      <c r="F14" s="7">
        <v>230</v>
      </c>
      <c r="G14" s="7">
        <v>230</v>
      </c>
      <c r="H14" s="8">
        <f t="shared" si="1"/>
        <v>100</v>
      </c>
      <c r="I14" s="7">
        <f t="shared" si="2"/>
        <v>1045</v>
      </c>
      <c r="J14" s="7">
        <f t="shared" si="2"/>
        <v>1045</v>
      </c>
      <c r="K14" s="8">
        <f t="shared" si="3"/>
        <v>100</v>
      </c>
      <c r="L14" s="7">
        <v>3374</v>
      </c>
      <c r="M14" s="7">
        <v>2432</v>
      </c>
      <c r="N14" s="40">
        <f t="shared" si="4"/>
        <v>0.7208061647895673</v>
      </c>
      <c r="O14" s="7">
        <v>717</v>
      </c>
      <c r="P14" s="7">
        <v>717</v>
      </c>
      <c r="Q14" s="40">
        <f t="shared" si="8"/>
        <v>1</v>
      </c>
      <c r="R14" s="7">
        <v>880</v>
      </c>
      <c r="S14" s="7">
        <v>800</v>
      </c>
      <c r="T14" s="32">
        <f t="shared" si="9"/>
        <v>90.9090909090909</v>
      </c>
      <c r="U14" s="7">
        <v>350</v>
      </c>
      <c r="V14" s="7">
        <v>350</v>
      </c>
      <c r="W14" s="49">
        <f>V14/U14*100</f>
        <v>100</v>
      </c>
      <c r="X14" s="46">
        <f>C14+F14+L14+O14+R14+U14</f>
        <v>6366</v>
      </c>
      <c r="Y14" s="7">
        <f>D14+G14+M14+P14+S14+V14</f>
        <v>5344</v>
      </c>
      <c r="Z14" s="34">
        <f t="shared" si="7"/>
        <v>83.9459629280553</v>
      </c>
    </row>
    <row r="15" spans="1:26" ht="17.25">
      <c r="A15" s="5">
        <v>11</v>
      </c>
      <c r="B15" s="6" t="s">
        <v>18</v>
      </c>
      <c r="C15" s="7">
        <v>3967</v>
      </c>
      <c r="D15" s="7">
        <v>3807</v>
      </c>
      <c r="E15" s="8">
        <f t="shared" si="0"/>
        <v>95.96672548525333</v>
      </c>
      <c r="F15" s="7">
        <v>2161</v>
      </c>
      <c r="G15" s="7">
        <v>1886</v>
      </c>
      <c r="H15" s="8">
        <f t="shared" si="1"/>
        <v>87.27440999537251</v>
      </c>
      <c r="I15" s="7">
        <f t="shared" si="2"/>
        <v>6128</v>
      </c>
      <c r="J15" s="7">
        <f t="shared" si="2"/>
        <v>5693</v>
      </c>
      <c r="K15" s="8">
        <f t="shared" si="3"/>
        <v>92.9014360313316</v>
      </c>
      <c r="L15" s="7"/>
      <c r="M15" s="7"/>
      <c r="N15" s="40" t="e">
        <f t="shared" si="4"/>
        <v>#DIV/0!</v>
      </c>
      <c r="O15" s="7">
        <v>40</v>
      </c>
      <c r="P15" s="7">
        <v>40</v>
      </c>
      <c r="Q15" s="40">
        <f t="shared" si="8"/>
        <v>1</v>
      </c>
      <c r="R15" s="7"/>
      <c r="S15" s="7"/>
      <c r="T15" s="32" t="e">
        <f t="shared" si="9"/>
        <v>#DIV/0!</v>
      </c>
      <c r="U15" s="7"/>
      <c r="V15" s="7"/>
      <c r="W15" s="8"/>
      <c r="X15" s="46">
        <f t="shared" si="5"/>
        <v>6168</v>
      </c>
      <c r="Y15" s="7">
        <f t="shared" si="6"/>
        <v>5733</v>
      </c>
      <c r="Z15" s="34">
        <f t="shared" si="7"/>
        <v>92.94747081712063</v>
      </c>
    </row>
    <row r="16" spans="1:26" ht="17.25">
      <c r="A16" s="5">
        <v>12</v>
      </c>
      <c r="B16" s="6" t="s">
        <v>19</v>
      </c>
      <c r="C16" s="7">
        <v>4970</v>
      </c>
      <c r="D16" s="7">
        <v>3910</v>
      </c>
      <c r="E16" s="8">
        <f t="shared" si="0"/>
        <v>78.67203219315896</v>
      </c>
      <c r="F16" s="7">
        <v>650</v>
      </c>
      <c r="G16" s="7">
        <v>450</v>
      </c>
      <c r="H16" s="8">
        <f t="shared" si="1"/>
        <v>69.23076923076923</v>
      </c>
      <c r="I16" s="7">
        <f t="shared" si="2"/>
        <v>5620</v>
      </c>
      <c r="J16" s="7">
        <f t="shared" si="2"/>
        <v>4360</v>
      </c>
      <c r="K16" s="8">
        <f t="shared" si="3"/>
        <v>77.58007117437722</v>
      </c>
      <c r="L16" s="7"/>
      <c r="M16" s="7"/>
      <c r="N16" s="40" t="e">
        <f t="shared" si="4"/>
        <v>#DIV/0!</v>
      </c>
      <c r="O16" s="7"/>
      <c r="P16" s="7"/>
      <c r="Q16" s="40" t="e">
        <f t="shared" si="8"/>
        <v>#DIV/0!</v>
      </c>
      <c r="R16" s="7"/>
      <c r="S16" s="7"/>
      <c r="T16" s="32" t="e">
        <f t="shared" si="9"/>
        <v>#DIV/0!</v>
      </c>
      <c r="U16" s="7"/>
      <c r="V16" s="7"/>
      <c r="W16" s="8"/>
      <c r="X16" s="46">
        <f t="shared" si="5"/>
        <v>5620</v>
      </c>
      <c r="Y16" s="7">
        <f t="shared" si="6"/>
        <v>4360</v>
      </c>
      <c r="Z16" s="34">
        <f t="shared" si="7"/>
        <v>77.58007117437722</v>
      </c>
    </row>
    <row r="17" spans="1:26" ht="17.25">
      <c r="A17" s="5">
        <v>13</v>
      </c>
      <c r="B17" s="6" t="s">
        <v>20</v>
      </c>
      <c r="C17" s="7">
        <v>990</v>
      </c>
      <c r="D17" s="7">
        <v>990</v>
      </c>
      <c r="E17" s="8">
        <f t="shared" si="0"/>
        <v>100</v>
      </c>
      <c r="F17" s="7">
        <v>150</v>
      </c>
      <c r="G17" s="7"/>
      <c r="H17" s="8">
        <f t="shared" si="1"/>
        <v>0</v>
      </c>
      <c r="I17" s="7">
        <f t="shared" si="2"/>
        <v>1140</v>
      </c>
      <c r="J17" s="7">
        <f t="shared" si="2"/>
        <v>990</v>
      </c>
      <c r="K17" s="8">
        <f t="shared" si="3"/>
        <v>86.8421052631579</v>
      </c>
      <c r="L17" s="7"/>
      <c r="M17" s="7"/>
      <c r="N17" s="40" t="e">
        <f t="shared" si="4"/>
        <v>#DIV/0!</v>
      </c>
      <c r="O17" s="7">
        <v>800</v>
      </c>
      <c r="P17" s="7">
        <v>800</v>
      </c>
      <c r="Q17" s="40">
        <f t="shared" si="8"/>
        <v>1</v>
      </c>
      <c r="R17" s="7"/>
      <c r="S17" s="7"/>
      <c r="T17" s="32" t="e">
        <f t="shared" si="9"/>
        <v>#DIV/0!</v>
      </c>
      <c r="U17" s="7"/>
      <c r="V17" s="7"/>
      <c r="W17" s="8"/>
      <c r="X17" s="46">
        <f t="shared" si="5"/>
        <v>1940</v>
      </c>
      <c r="Y17" s="7">
        <f t="shared" si="6"/>
        <v>1790</v>
      </c>
      <c r="Z17" s="34">
        <f t="shared" si="7"/>
        <v>92.26804123711341</v>
      </c>
    </row>
    <row r="18" spans="1:26" ht="17.25">
      <c r="A18" s="5">
        <v>14</v>
      </c>
      <c r="B18" s="6" t="s">
        <v>21</v>
      </c>
      <c r="C18" s="7">
        <v>3180</v>
      </c>
      <c r="D18" s="7">
        <v>2480</v>
      </c>
      <c r="E18" s="8">
        <f t="shared" si="0"/>
        <v>77.9874213836478</v>
      </c>
      <c r="F18" s="7">
        <v>600</v>
      </c>
      <c r="G18" s="7"/>
      <c r="H18" s="8">
        <f t="shared" si="1"/>
        <v>0</v>
      </c>
      <c r="I18" s="7">
        <f t="shared" si="2"/>
        <v>3780</v>
      </c>
      <c r="J18" s="7">
        <f t="shared" si="2"/>
        <v>2480</v>
      </c>
      <c r="K18" s="8">
        <f t="shared" si="3"/>
        <v>65.60846560846561</v>
      </c>
      <c r="L18" s="7"/>
      <c r="M18" s="7"/>
      <c r="N18" s="40" t="e">
        <f t="shared" si="4"/>
        <v>#DIV/0!</v>
      </c>
      <c r="O18" s="7">
        <v>1180</v>
      </c>
      <c r="P18" s="7">
        <v>1120</v>
      </c>
      <c r="Q18" s="40">
        <f t="shared" si="8"/>
        <v>0.9491525423728814</v>
      </c>
      <c r="R18" s="7"/>
      <c r="S18" s="7"/>
      <c r="T18" s="32" t="e">
        <f t="shared" si="9"/>
        <v>#DIV/0!</v>
      </c>
      <c r="U18" s="7"/>
      <c r="V18" s="7"/>
      <c r="W18" s="8"/>
      <c r="X18" s="46">
        <f t="shared" si="5"/>
        <v>4960</v>
      </c>
      <c r="Y18" s="7">
        <f t="shared" si="6"/>
        <v>3600</v>
      </c>
      <c r="Z18" s="34">
        <f t="shared" si="7"/>
        <v>72.58064516129032</v>
      </c>
    </row>
    <row r="19" spans="1:26" ht="17.25">
      <c r="A19" s="5">
        <v>15</v>
      </c>
      <c r="B19" s="6" t="s">
        <v>22</v>
      </c>
      <c r="C19" s="7">
        <v>7380</v>
      </c>
      <c r="D19" s="7">
        <v>7320</v>
      </c>
      <c r="E19" s="8">
        <f t="shared" si="0"/>
        <v>99.1869918699187</v>
      </c>
      <c r="F19" s="7">
        <v>8640</v>
      </c>
      <c r="G19" s="7">
        <v>7640</v>
      </c>
      <c r="H19" s="8">
        <f t="shared" si="1"/>
        <v>88.42592592592592</v>
      </c>
      <c r="I19" s="7">
        <f t="shared" si="2"/>
        <v>16020</v>
      </c>
      <c r="J19" s="7">
        <f t="shared" si="2"/>
        <v>14960</v>
      </c>
      <c r="K19" s="8">
        <f t="shared" si="3"/>
        <v>93.3832709113608</v>
      </c>
      <c r="L19" s="7">
        <v>2000</v>
      </c>
      <c r="M19" s="7">
        <v>2000</v>
      </c>
      <c r="N19" s="40">
        <f t="shared" si="4"/>
        <v>1</v>
      </c>
      <c r="O19" s="7">
        <v>1100</v>
      </c>
      <c r="P19" s="7">
        <v>1000</v>
      </c>
      <c r="Q19" s="40">
        <f t="shared" si="8"/>
        <v>0.9090909090909091</v>
      </c>
      <c r="R19" s="7">
        <v>6000</v>
      </c>
      <c r="S19" s="7">
        <v>5000</v>
      </c>
      <c r="T19" s="32">
        <f t="shared" si="9"/>
        <v>83.33333333333334</v>
      </c>
      <c r="U19" s="7"/>
      <c r="V19" s="7"/>
      <c r="W19" s="8"/>
      <c r="X19" s="46">
        <f t="shared" si="5"/>
        <v>25120</v>
      </c>
      <c r="Y19" s="7">
        <f t="shared" si="6"/>
        <v>22960</v>
      </c>
      <c r="Z19" s="34">
        <f t="shared" si="7"/>
        <v>91.40127388535032</v>
      </c>
    </row>
    <row r="20" spans="1:26" ht="17.25">
      <c r="A20" s="5">
        <v>16</v>
      </c>
      <c r="B20" s="6" t="s">
        <v>23</v>
      </c>
      <c r="C20" s="7">
        <v>3145</v>
      </c>
      <c r="D20" s="7">
        <v>2855</v>
      </c>
      <c r="E20" s="8">
        <f t="shared" si="0"/>
        <v>90.77901430842607</v>
      </c>
      <c r="F20" s="7">
        <v>100</v>
      </c>
      <c r="G20" s="7"/>
      <c r="H20" s="8">
        <f t="shared" si="1"/>
        <v>0</v>
      </c>
      <c r="I20" s="7">
        <f t="shared" si="2"/>
        <v>3245</v>
      </c>
      <c r="J20" s="7">
        <f t="shared" si="2"/>
        <v>2855</v>
      </c>
      <c r="K20" s="8">
        <f t="shared" si="3"/>
        <v>87.98151001540832</v>
      </c>
      <c r="L20" s="7"/>
      <c r="M20" s="7"/>
      <c r="N20" s="40" t="e">
        <f t="shared" si="4"/>
        <v>#DIV/0!</v>
      </c>
      <c r="O20" s="7">
        <v>1030</v>
      </c>
      <c r="P20" s="7">
        <v>1030</v>
      </c>
      <c r="Q20" s="40">
        <f t="shared" si="8"/>
        <v>1</v>
      </c>
      <c r="R20" s="7"/>
      <c r="S20" s="7"/>
      <c r="T20" s="32" t="e">
        <f t="shared" si="9"/>
        <v>#DIV/0!</v>
      </c>
      <c r="U20" s="7"/>
      <c r="V20" s="7"/>
      <c r="W20" s="8"/>
      <c r="X20" s="46">
        <f t="shared" si="5"/>
        <v>4275</v>
      </c>
      <c r="Y20" s="7">
        <f t="shared" si="6"/>
        <v>3885</v>
      </c>
      <c r="Z20" s="34">
        <f t="shared" si="7"/>
        <v>90.87719298245615</v>
      </c>
    </row>
    <row r="21" spans="1:26" ht="17.25">
      <c r="A21" s="5">
        <v>17</v>
      </c>
      <c r="B21" s="6" t="s">
        <v>24</v>
      </c>
      <c r="C21" s="7">
        <v>1032</v>
      </c>
      <c r="D21" s="7">
        <v>789</v>
      </c>
      <c r="E21" s="8">
        <f t="shared" si="0"/>
        <v>76.45348837209302</v>
      </c>
      <c r="F21" s="7">
        <v>344</v>
      </c>
      <c r="G21" s="7">
        <v>344</v>
      </c>
      <c r="H21" s="8">
        <f t="shared" si="1"/>
        <v>100</v>
      </c>
      <c r="I21" s="7">
        <f t="shared" si="2"/>
        <v>1376</v>
      </c>
      <c r="J21" s="7">
        <f t="shared" si="2"/>
        <v>1133</v>
      </c>
      <c r="K21" s="8">
        <f t="shared" si="3"/>
        <v>82.34011627906976</v>
      </c>
      <c r="L21" s="7"/>
      <c r="M21" s="7"/>
      <c r="N21" s="40" t="e">
        <f t="shared" si="4"/>
        <v>#DIV/0!</v>
      </c>
      <c r="O21" s="7"/>
      <c r="P21" s="7"/>
      <c r="Q21" s="40" t="e">
        <f t="shared" si="8"/>
        <v>#DIV/0!</v>
      </c>
      <c r="R21" s="7"/>
      <c r="S21" s="7"/>
      <c r="T21" s="32" t="e">
        <f t="shared" si="9"/>
        <v>#DIV/0!</v>
      </c>
      <c r="U21" s="7"/>
      <c r="V21" s="7"/>
      <c r="W21" s="8"/>
      <c r="X21" s="46">
        <f t="shared" si="5"/>
        <v>1376</v>
      </c>
      <c r="Y21" s="7">
        <f t="shared" si="6"/>
        <v>1133</v>
      </c>
      <c r="Z21" s="34">
        <f t="shared" si="7"/>
        <v>82.34011627906976</v>
      </c>
    </row>
    <row r="22" spans="1:26" ht="17.25">
      <c r="A22" s="5">
        <v>18</v>
      </c>
      <c r="B22" s="6" t="s">
        <v>25</v>
      </c>
      <c r="C22" s="7">
        <v>157</v>
      </c>
      <c r="D22" s="7">
        <v>72</v>
      </c>
      <c r="E22" s="8">
        <f t="shared" si="0"/>
        <v>45.85987261146497</v>
      </c>
      <c r="F22" s="7"/>
      <c r="G22" s="7"/>
      <c r="H22" s="8" t="e">
        <f t="shared" si="1"/>
        <v>#DIV/0!</v>
      </c>
      <c r="I22" s="7">
        <f t="shared" si="2"/>
        <v>157</v>
      </c>
      <c r="J22" s="7">
        <f t="shared" si="2"/>
        <v>72</v>
      </c>
      <c r="K22" s="8">
        <f t="shared" si="3"/>
        <v>45.85987261146497</v>
      </c>
      <c r="L22" s="7"/>
      <c r="M22" s="7"/>
      <c r="N22" s="40" t="e">
        <f t="shared" si="4"/>
        <v>#DIV/0!</v>
      </c>
      <c r="O22" s="7"/>
      <c r="P22" s="7"/>
      <c r="Q22" s="40" t="e">
        <f t="shared" si="8"/>
        <v>#DIV/0!</v>
      </c>
      <c r="R22" s="7">
        <v>135</v>
      </c>
      <c r="S22" s="7">
        <v>50</v>
      </c>
      <c r="T22" s="32">
        <f t="shared" si="9"/>
        <v>37.03703703703704</v>
      </c>
      <c r="U22" s="7"/>
      <c r="V22" s="7"/>
      <c r="W22" s="8"/>
      <c r="X22" s="46">
        <f t="shared" si="5"/>
        <v>292</v>
      </c>
      <c r="Y22" s="7">
        <f t="shared" si="6"/>
        <v>122</v>
      </c>
      <c r="Z22" s="34">
        <f t="shared" si="7"/>
        <v>41.78082191780822</v>
      </c>
    </row>
    <row r="23" spans="1:26" ht="18.75" thickBot="1">
      <c r="A23" s="9"/>
      <c r="B23" s="10" t="s">
        <v>26</v>
      </c>
      <c r="C23" s="11">
        <f>SUM(C5:C22)</f>
        <v>44150</v>
      </c>
      <c r="D23" s="11">
        <f>SUM(D5:D22)</f>
        <v>39804</v>
      </c>
      <c r="E23" s="12">
        <f t="shared" si="0"/>
        <v>90.15628539071348</v>
      </c>
      <c r="F23" s="11">
        <f>SUM(F5:F22)</f>
        <v>24535</v>
      </c>
      <c r="G23" s="11">
        <f>SUM(G5:G22)</f>
        <v>21560</v>
      </c>
      <c r="H23" s="12">
        <f t="shared" si="1"/>
        <v>87.87446504992867</v>
      </c>
      <c r="I23" s="11">
        <f>SUM(I5:I22)</f>
        <v>68685</v>
      </c>
      <c r="J23" s="11">
        <f>SUM(J5:J22)</f>
        <v>61364</v>
      </c>
      <c r="K23" s="12">
        <f>J23/I23*100</f>
        <v>89.34119531193127</v>
      </c>
      <c r="L23" s="11">
        <f>SUM(L5:L22)</f>
        <v>19748</v>
      </c>
      <c r="M23" s="11">
        <f>SUM(M5:M22)</f>
        <v>17023</v>
      </c>
      <c r="N23" s="41">
        <f t="shared" si="4"/>
        <v>0.8620113429208021</v>
      </c>
      <c r="O23" s="11">
        <f>SUM(O5:O22)</f>
        <v>10939</v>
      </c>
      <c r="P23" s="11">
        <f>SUM(P5:P22)</f>
        <v>10519</v>
      </c>
      <c r="Q23" s="41">
        <f t="shared" si="8"/>
        <v>0.9616052655635798</v>
      </c>
      <c r="R23" s="11">
        <f>SUM(R5:R22)</f>
        <v>12605</v>
      </c>
      <c r="S23" s="11">
        <f>SUM(S5:S22)</f>
        <v>9180</v>
      </c>
      <c r="T23" s="44">
        <f>S23/R23*100</f>
        <v>72.8282427608092</v>
      </c>
      <c r="U23" s="48">
        <f>SUM(U5:U22)</f>
        <v>350</v>
      </c>
      <c r="V23" s="48">
        <f>SUM(V5:V22)</f>
        <v>350</v>
      </c>
      <c r="W23" s="48">
        <f>V23/U23*100</f>
        <v>100</v>
      </c>
      <c r="X23" s="47">
        <f>C23+F23+L23+O23+R23+U23</f>
        <v>112327</v>
      </c>
      <c r="Y23" s="33">
        <f>D23+G23+M23+P23+S23+V23</f>
        <v>98436</v>
      </c>
      <c r="Z23" s="35">
        <f t="shared" si="7"/>
        <v>87.63342740391892</v>
      </c>
    </row>
  </sheetData>
  <sheetProtection/>
  <mergeCells count="13">
    <mergeCell ref="O2:Q2"/>
    <mergeCell ref="U3:W3"/>
    <mergeCell ref="A1:N1"/>
    <mergeCell ref="A3:A4"/>
    <mergeCell ref="B3:B4"/>
    <mergeCell ref="C3:E3"/>
    <mergeCell ref="F3:H3"/>
    <mergeCell ref="I3:K3"/>
    <mergeCell ref="M2:N2"/>
    <mergeCell ref="O3:Q3"/>
    <mergeCell ref="R3:T3"/>
    <mergeCell ref="X3:Z3"/>
    <mergeCell ref="L3:N3"/>
  </mergeCells>
  <printOptions/>
  <pageMargins left="0.25" right="0.25" top="0.75" bottom="0.75" header="0.3" footer="0.3"/>
  <pageSetup fitToHeight="0" fitToWidth="1" horizontalDpi="600" verticalDpi="600" orientation="landscape" paperSize="9" scale="56" r:id="rId2"/>
  <rowBreaks count="1" manualBreakCount="1">
    <brk id="343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AN1" sqref="AN1"/>
      <selection pane="bottomLeft" activeCell="A6" sqref="A6"/>
      <selection pane="bottomRight" activeCell="U54" sqref="U54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2.00390625" style="0" bestFit="1" customWidth="1"/>
    <col min="4" max="4" width="9.00390625" style="0" customWidth="1"/>
    <col min="5" max="5" width="9.7109375" style="0" customWidth="1"/>
    <col min="6" max="6" width="7.28125" style="0" bestFit="1" customWidth="1"/>
    <col min="22" max="22" width="11.7109375" style="0" customWidth="1"/>
    <col min="224" max="224" width="4.00390625" style="0" customWidth="1"/>
    <col min="225" max="225" width="27.140625" style="0" customWidth="1"/>
    <col min="226" max="226" width="12.00390625" style="0" bestFit="1" customWidth="1"/>
    <col min="227" max="232" width="6.57421875" style="0" customWidth="1"/>
    <col min="233" max="233" width="8.00390625" style="0" customWidth="1"/>
    <col min="234" max="251" width="6.57421875" style="0" customWidth="1"/>
    <col min="252" max="252" width="7.28125" style="0" customWidth="1"/>
    <col min="253" max="253" width="8.00390625" style="0" customWidth="1"/>
    <col min="254" max="254" width="7.7109375" style="0" customWidth="1"/>
    <col min="255" max="16384" width="6.57421875" style="0" customWidth="1"/>
  </cols>
  <sheetData>
    <row r="1" spans="1:16" ht="71.2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24" ht="52.5" customHeight="1">
      <c r="A2" s="82" t="s">
        <v>28</v>
      </c>
      <c r="B2" s="79" t="s">
        <v>29</v>
      </c>
      <c r="C2" s="79" t="s">
        <v>30</v>
      </c>
      <c r="D2" s="74" t="s">
        <v>81</v>
      </c>
      <c r="E2" s="74"/>
      <c r="F2" s="74"/>
      <c r="G2" s="74" t="s">
        <v>82</v>
      </c>
      <c r="H2" s="74"/>
      <c r="I2" s="74"/>
      <c r="J2" s="74" t="s">
        <v>83</v>
      </c>
      <c r="K2" s="74"/>
      <c r="L2" s="85"/>
      <c r="M2" s="74" t="s">
        <v>90</v>
      </c>
      <c r="N2" s="74"/>
      <c r="O2" s="74"/>
      <c r="P2" s="74" t="s">
        <v>91</v>
      </c>
      <c r="Q2" s="74"/>
      <c r="R2" s="74"/>
      <c r="S2" s="74" t="s">
        <v>90</v>
      </c>
      <c r="T2" s="74"/>
      <c r="U2" s="74"/>
      <c r="V2" s="74" t="s">
        <v>84</v>
      </c>
      <c r="W2" s="74"/>
      <c r="X2" s="74"/>
    </row>
    <row r="3" spans="1:24" ht="33" customHeight="1">
      <c r="A3" s="83"/>
      <c r="B3" s="80"/>
      <c r="C3" s="80"/>
      <c r="D3" s="68" t="s">
        <v>31</v>
      </c>
      <c r="E3" s="70" t="s">
        <v>77</v>
      </c>
      <c r="F3" s="72" t="s">
        <v>33</v>
      </c>
      <c r="G3" s="68" t="s">
        <v>31</v>
      </c>
      <c r="H3" s="70" t="s">
        <v>77</v>
      </c>
      <c r="I3" s="77" t="s">
        <v>33</v>
      </c>
      <c r="J3" s="68" t="s">
        <v>31</v>
      </c>
      <c r="K3" s="70" t="s">
        <v>77</v>
      </c>
      <c r="L3" s="66" t="s">
        <v>33</v>
      </c>
      <c r="M3" s="69" t="s">
        <v>31</v>
      </c>
      <c r="N3" s="75" t="s">
        <v>78</v>
      </c>
      <c r="O3" s="73" t="s">
        <v>33</v>
      </c>
      <c r="P3" s="69" t="s">
        <v>31</v>
      </c>
      <c r="Q3" s="75" t="s">
        <v>78</v>
      </c>
      <c r="R3" s="73" t="s">
        <v>33</v>
      </c>
      <c r="S3" s="69" t="s">
        <v>31</v>
      </c>
      <c r="T3" s="75" t="s">
        <v>78</v>
      </c>
      <c r="U3" s="73" t="s">
        <v>33</v>
      </c>
      <c r="V3" s="69" t="s">
        <v>31</v>
      </c>
      <c r="W3" s="75" t="s">
        <v>32</v>
      </c>
      <c r="X3" s="73" t="s">
        <v>33</v>
      </c>
    </row>
    <row r="4" spans="1:24" ht="15.75" thickBot="1">
      <c r="A4" s="84"/>
      <c r="B4" s="81"/>
      <c r="C4" s="81"/>
      <c r="D4" s="69"/>
      <c r="E4" s="71"/>
      <c r="F4" s="73"/>
      <c r="G4" s="69"/>
      <c r="H4" s="71"/>
      <c r="I4" s="78"/>
      <c r="J4" s="86"/>
      <c r="K4" s="87"/>
      <c r="L4" s="67"/>
      <c r="M4" s="69"/>
      <c r="N4" s="71"/>
      <c r="O4" s="73"/>
      <c r="P4" s="69"/>
      <c r="Q4" s="71"/>
      <c r="R4" s="73"/>
      <c r="S4" s="69"/>
      <c r="T4" s="71"/>
      <c r="U4" s="73"/>
      <c r="V4" s="69"/>
      <c r="W4" s="71"/>
      <c r="X4" s="73"/>
    </row>
    <row r="5" spans="1:24" ht="19.5" thickBot="1">
      <c r="A5" s="21">
        <v>1</v>
      </c>
      <c r="B5" s="15" t="s">
        <v>34</v>
      </c>
      <c r="C5" s="15" t="s">
        <v>35</v>
      </c>
      <c r="D5" s="13">
        <v>4588</v>
      </c>
      <c r="E5" s="20">
        <v>4383</v>
      </c>
      <c r="F5" s="14">
        <f aca="true" t="shared" si="0" ref="F5:F13">IF(D5=0,,E5/D5*100)</f>
        <v>95.53182214472538</v>
      </c>
      <c r="G5" s="13"/>
      <c r="H5" s="20"/>
      <c r="I5" s="26"/>
      <c r="J5" s="36">
        <v>489</v>
      </c>
      <c r="K5" s="37">
        <v>89</v>
      </c>
      <c r="L5" s="27">
        <f>K5/J5*100</f>
        <v>18.200408997955012</v>
      </c>
      <c r="M5" s="36">
        <v>1776</v>
      </c>
      <c r="N5" s="36">
        <v>1676</v>
      </c>
      <c r="O5" s="27">
        <f>N5/M5*100</f>
        <v>94.36936936936937</v>
      </c>
      <c r="P5" s="36"/>
      <c r="Q5" s="36"/>
      <c r="R5" s="27" t="e">
        <f aca="true" t="shared" si="1" ref="R5:R12">Q5/P5*100</f>
        <v>#DIV/0!</v>
      </c>
      <c r="S5" s="27"/>
      <c r="T5" s="27"/>
      <c r="U5" s="27"/>
      <c r="V5" s="13">
        <f aca="true" t="shared" si="2" ref="V5:W8">D5+G5+J5+M5+P5</f>
        <v>6853</v>
      </c>
      <c r="W5" s="20">
        <f t="shared" si="2"/>
        <v>6148</v>
      </c>
      <c r="X5" s="14">
        <f>W5/V5*100</f>
        <v>89.71253465635488</v>
      </c>
    </row>
    <row r="6" spans="1:24" ht="19.5" thickBot="1">
      <c r="A6" s="21">
        <v>2</v>
      </c>
      <c r="B6" s="15" t="s">
        <v>34</v>
      </c>
      <c r="C6" s="15" t="s">
        <v>36</v>
      </c>
      <c r="D6" s="13">
        <v>2214</v>
      </c>
      <c r="E6" s="20">
        <v>2214</v>
      </c>
      <c r="F6" s="14">
        <f t="shared" si="0"/>
        <v>100</v>
      </c>
      <c r="G6" s="13"/>
      <c r="H6" s="20"/>
      <c r="I6" s="26"/>
      <c r="J6" s="38"/>
      <c r="K6" s="39"/>
      <c r="L6" s="27" t="e">
        <f aca="true" t="shared" si="3" ref="L6:L53">K6/J6*100</f>
        <v>#DIV/0!</v>
      </c>
      <c r="M6" s="36">
        <v>911</v>
      </c>
      <c r="N6" s="36">
        <v>911</v>
      </c>
      <c r="O6" s="27">
        <f aca="true" t="shared" si="4" ref="O6:O53">N6/M6*100</f>
        <v>100</v>
      </c>
      <c r="P6" s="36"/>
      <c r="Q6" s="36"/>
      <c r="R6" s="27" t="e">
        <f t="shared" si="1"/>
        <v>#DIV/0!</v>
      </c>
      <c r="S6" s="27"/>
      <c r="T6" s="27"/>
      <c r="U6" s="27"/>
      <c r="V6" s="13">
        <f t="shared" si="2"/>
        <v>3125</v>
      </c>
      <c r="W6" s="20">
        <f t="shared" si="2"/>
        <v>3125</v>
      </c>
      <c r="X6" s="14">
        <f aca="true" t="shared" si="5" ref="X6:X52">W6/V6*100</f>
        <v>100</v>
      </c>
    </row>
    <row r="7" spans="1:24" ht="19.5" thickBot="1">
      <c r="A7" s="21">
        <v>3</v>
      </c>
      <c r="B7" s="15" t="s">
        <v>34</v>
      </c>
      <c r="C7" s="15" t="s">
        <v>37</v>
      </c>
      <c r="D7" s="13">
        <v>4924</v>
      </c>
      <c r="E7" s="20">
        <v>4892</v>
      </c>
      <c r="F7" s="14">
        <f t="shared" si="0"/>
        <v>99.35012185215271</v>
      </c>
      <c r="G7" s="13"/>
      <c r="H7" s="20"/>
      <c r="I7" s="26"/>
      <c r="J7" s="38"/>
      <c r="K7" s="39"/>
      <c r="L7" s="27" t="e">
        <f t="shared" si="3"/>
        <v>#DIV/0!</v>
      </c>
      <c r="M7" s="36">
        <v>2165</v>
      </c>
      <c r="N7" s="36">
        <v>2105</v>
      </c>
      <c r="O7" s="27">
        <f t="shared" si="4"/>
        <v>97.22863741339492</v>
      </c>
      <c r="P7" s="36"/>
      <c r="Q7" s="36"/>
      <c r="R7" s="27" t="e">
        <f t="shared" si="1"/>
        <v>#DIV/0!</v>
      </c>
      <c r="S7" s="27"/>
      <c r="T7" s="27"/>
      <c r="U7" s="27"/>
      <c r="V7" s="13">
        <f t="shared" si="2"/>
        <v>7089</v>
      </c>
      <c r="W7" s="20">
        <f t="shared" si="2"/>
        <v>6997</v>
      </c>
      <c r="X7" s="14">
        <f t="shared" si="5"/>
        <v>98.70221469882917</v>
      </c>
    </row>
    <row r="8" spans="1:24" ht="19.5" thickBot="1">
      <c r="A8" s="21">
        <v>4</v>
      </c>
      <c r="B8" s="15" t="s">
        <v>34</v>
      </c>
      <c r="C8" s="15" t="s">
        <v>38</v>
      </c>
      <c r="D8" s="13">
        <v>315</v>
      </c>
      <c r="E8" s="20">
        <v>220</v>
      </c>
      <c r="F8" s="14">
        <f t="shared" si="0"/>
        <v>69.84126984126983</v>
      </c>
      <c r="G8" s="13"/>
      <c r="H8" s="20"/>
      <c r="I8" s="26"/>
      <c r="J8" s="38"/>
      <c r="K8" s="39"/>
      <c r="L8" s="27" t="e">
        <f t="shared" si="3"/>
        <v>#DIV/0!</v>
      </c>
      <c r="M8" s="36">
        <v>102</v>
      </c>
      <c r="N8" s="36">
        <v>102</v>
      </c>
      <c r="O8" s="27">
        <f t="shared" si="4"/>
        <v>100</v>
      </c>
      <c r="P8" s="36"/>
      <c r="Q8" s="36"/>
      <c r="R8" s="27" t="e">
        <f t="shared" si="1"/>
        <v>#DIV/0!</v>
      </c>
      <c r="S8" s="27"/>
      <c r="T8" s="27"/>
      <c r="U8" s="27"/>
      <c r="V8" s="13">
        <f t="shared" si="2"/>
        <v>417</v>
      </c>
      <c r="W8" s="20">
        <f t="shared" si="2"/>
        <v>322</v>
      </c>
      <c r="X8" s="14">
        <f t="shared" si="5"/>
        <v>77.21822541966426</v>
      </c>
    </row>
    <row r="9" spans="1:24" ht="19.5" thickBot="1">
      <c r="A9" s="21">
        <v>5</v>
      </c>
      <c r="B9" s="15" t="s">
        <v>34</v>
      </c>
      <c r="C9" s="15" t="s">
        <v>39</v>
      </c>
      <c r="D9" s="13">
        <v>2250</v>
      </c>
      <c r="E9" s="20">
        <v>2250</v>
      </c>
      <c r="F9" s="14">
        <f t="shared" si="0"/>
        <v>100</v>
      </c>
      <c r="G9" s="13"/>
      <c r="H9" s="20"/>
      <c r="I9" s="26"/>
      <c r="J9" s="38"/>
      <c r="K9" s="39"/>
      <c r="L9" s="27" t="e">
        <f t="shared" si="3"/>
        <v>#DIV/0!</v>
      </c>
      <c r="M9" s="36">
        <v>320</v>
      </c>
      <c r="N9" s="36">
        <v>320</v>
      </c>
      <c r="O9" s="27">
        <f t="shared" si="4"/>
        <v>100</v>
      </c>
      <c r="P9" s="36"/>
      <c r="Q9" s="36"/>
      <c r="R9" s="27" t="e">
        <f t="shared" si="1"/>
        <v>#DIV/0!</v>
      </c>
      <c r="S9" s="27">
        <v>50</v>
      </c>
      <c r="T9" s="27">
        <v>50</v>
      </c>
      <c r="U9" s="27">
        <f>T9/S9*100</f>
        <v>100</v>
      </c>
      <c r="V9" s="13">
        <f>D9+G9+J9+M9+P9+S9</f>
        <v>2620</v>
      </c>
      <c r="W9" s="20">
        <f>E9+H9+K9+N9+Q9+T9</f>
        <v>2620</v>
      </c>
      <c r="X9" s="14">
        <f t="shared" si="5"/>
        <v>100</v>
      </c>
    </row>
    <row r="10" spans="1:24" ht="19.5" thickBot="1">
      <c r="A10" s="21"/>
      <c r="B10" s="15" t="s">
        <v>34</v>
      </c>
      <c r="C10" s="15" t="s">
        <v>40</v>
      </c>
      <c r="D10" s="13">
        <v>218</v>
      </c>
      <c r="E10" s="20">
        <v>218</v>
      </c>
      <c r="F10" s="14">
        <f t="shared" si="0"/>
        <v>100</v>
      </c>
      <c r="G10" s="13"/>
      <c r="H10" s="20"/>
      <c r="I10" s="26"/>
      <c r="J10" s="38"/>
      <c r="K10" s="39"/>
      <c r="L10" s="27" t="e">
        <f t="shared" si="3"/>
        <v>#DIV/0!</v>
      </c>
      <c r="M10" s="36">
        <v>80</v>
      </c>
      <c r="N10" s="36">
        <v>80</v>
      </c>
      <c r="O10" s="27">
        <f t="shared" si="4"/>
        <v>100</v>
      </c>
      <c r="P10" s="36"/>
      <c r="Q10" s="36"/>
      <c r="R10" s="27" t="e">
        <f t="shared" si="1"/>
        <v>#DIV/0!</v>
      </c>
      <c r="S10" s="27"/>
      <c r="T10" s="27"/>
      <c r="U10" s="27"/>
      <c r="V10" s="13">
        <f aca="true" t="shared" si="6" ref="V10:V19">D10+G10+J10+M10+P10</f>
        <v>298</v>
      </c>
      <c r="W10" s="20">
        <f aca="true" t="shared" si="7" ref="W10:W19">E10+H10+K10+N10+Q10</f>
        <v>298</v>
      </c>
      <c r="X10" s="14">
        <f t="shared" si="5"/>
        <v>100</v>
      </c>
    </row>
    <row r="11" spans="1:24" ht="19.5" thickBot="1">
      <c r="A11" s="21">
        <v>6</v>
      </c>
      <c r="B11" s="15" t="s">
        <v>34</v>
      </c>
      <c r="C11" s="15" t="s">
        <v>41</v>
      </c>
      <c r="D11" s="13">
        <v>6470</v>
      </c>
      <c r="E11" s="20">
        <v>6080</v>
      </c>
      <c r="F11" s="14">
        <f t="shared" si="0"/>
        <v>93.97217928902627</v>
      </c>
      <c r="G11" s="13"/>
      <c r="H11" s="20"/>
      <c r="I11" s="26"/>
      <c r="J11" s="38"/>
      <c r="K11" s="39"/>
      <c r="L11" s="27" t="e">
        <f t="shared" si="3"/>
        <v>#DIV/0!</v>
      </c>
      <c r="M11" s="36">
        <v>1430</v>
      </c>
      <c r="N11" s="36">
        <v>1330</v>
      </c>
      <c r="O11" s="27">
        <f t="shared" si="4"/>
        <v>93.00699300699301</v>
      </c>
      <c r="P11" s="36"/>
      <c r="Q11" s="36"/>
      <c r="R11" s="27" t="e">
        <f t="shared" si="1"/>
        <v>#DIV/0!</v>
      </c>
      <c r="S11" s="27"/>
      <c r="T11" s="27"/>
      <c r="U11" s="27"/>
      <c r="V11" s="13">
        <f t="shared" si="6"/>
        <v>7900</v>
      </c>
      <c r="W11" s="20">
        <f t="shared" si="7"/>
        <v>7410</v>
      </c>
      <c r="X11" s="14">
        <f t="shared" si="5"/>
        <v>93.79746835443038</v>
      </c>
    </row>
    <row r="12" spans="1:24" ht="19.5" thickBot="1">
      <c r="A12" s="21">
        <v>7</v>
      </c>
      <c r="B12" s="15" t="s">
        <v>42</v>
      </c>
      <c r="C12" s="16" t="s">
        <v>43</v>
      </c>
      <c r="D12" s="13">
        <v>190</v>
      </c>
      <c r="E12" s="20">
        <v>190</v>
      </c>
      <c r="F12" s="14">
        <f t="shared" si="0"/>
        <v>100</v>
      </c>
      <c r="G12" s="13"/>
      <c r="H12" s="20"/>
      <c r="I12" s="26"/>
      <c r="J12" s="38"/>
      <c r="K12" s="39"/>
      <c r="L12" s="27" t="e">
        <f t="shared" si="3"/>
        <v>#DIV/0!</v>
      </c>
      <c r="M12" s="36">
        <v>25</v>
      </c>
      <c r="N12" s="36">
        <v>25</v>
      </c>
      <c r="O12" s="27">
        <f t="shared" si="4"/>
        <v>100</v>
      </c>
      <c r="P12" s="36"/>
      <c r="Q12" s="36"/>
      <c r="R12" s="27" t="e">
        <f t="shared" si="1"/>
        <v>#DIV/0!</v>
      </c>
      <c r="S12" s="27"/>
      <c r="T12" s="27"/>
      <c r="U12" s="27"/>
      <c r="V12" s="13">
        <f t="shared" si="6"/>
        <v>215</v>
      </c>
      <c r="W12" s="20">
        <f t="shared" si="7"/>
        <v>215</v>
      </c>
      <c r="X12" s="14">
        <f t="shared" si="5"/>
        <v>100</v>
      </c>
    </row>
    <row r="13" spans="1:24" ht="19.5" thickBot="1">
      <c r="A13" s="21">
        <v>8</v>
      </c>
      <c r="B13" s="15" t="s">
        <v>34</v>
      </c>
      <c r="C13" s="15" t="s">
        <v>44</v>
      </c>
      <c r="D13" s="13">
        <v>69</v>
      </c>
      <c r="E13" s="20">
        <v>69</v>
      </c>
      <c r="F13" s="14">
        <f t="shared" si="0"/>
        <v>100</v>
      </c>
      <c r="G13" s="13"/>
      <c r="H13" s="20"/>
      <c r="I13" s="26"/>
      <c r="J13" s="38"/>
      <c r="K13" s="39"/>
      <c r="L13" s="27"/>
      <c r="M13" s="36"/>
      <c r="N13" s="36"/>
      <c r="O13" s="27" t="e">
        <f t="shared" si="4"/>
        <v>#DIV/0!</v>
      </c>
      <c r="P13" s="36"/>
      <c r="Q13" s="36"/>
      <c r="R13" s="27"/>
      <c r="S13" s="27"/>
      <c r="T13" s="27"/>
      <c r="U13" s="27"/>
      <c r="V13" s="13">
        <f t="shared" si="6"/>
        <v>69</v>
      </c>
      <c r="W13" s="20">
        <f t="shared" si="7"/>
        <v>69</v>
      </c>
      <c r="X13" s="14">
        <f t="shared" si="5"/>
        <v>100</v>
      </c>
    </row>
    <row r="14" spans="1:24" ht="19.5" thickBot="1">
      <c r="A14" s="21">
        <v>9</v>
      </c>
      <c r="B14" s="15" t="s">
        <v>34</v>
      </c>
      <c r="C14" s="15" t="s">
        <v>45</v>
      </c>
      <c r="D14" s="13">
        <v>25</v>
      </c>
      <c r="E14" s="20">
        <v>25</v>
      </c>
      <c r="F14" s="14">
        <f>IF(D14=0,,E14/D14*100)</f>
        <v>100</v>
      </c>
      <c r="G14" s="13"/>
      <c r="H14" s="20"/>
      <c r="I14" s="26"/>
      <c r="J14" s="38"/>
      <c r="K14" s="39"/>
      <c r="L14" s="27"/>
      <c r="M14" s="36">
        <v>90</v>
      </c>
      <c r="N14" s="36">
        <v>90</v>
      </c>
      <c r="O14" s="27"/>
      <c r="P14" s="36"/>
      <c r="Q14" s="36"/>
      <c r="R14" s="27"/>
      <c r="S14" s="27"/>
      <c r="T14" s="27"/>
      <c r="U14" s="27"/>
      <c r="V14" s="13">
        <f t="shared" si="6"/>
        <v>115</v>
      </c>
      <c r="W14" s="20">
        <f t="shared" si="7"/>
        <v>115</v>
      </c>
      <c r="X14" s="14">
        <f t="shared" si="5"/>
        <v>100</v>
      </c>
    </row>
    <row r="15" spans="1:24" ht="19.5" hidden="1" thickBot="1">
      <c r="A15" s="21">
        <v>10</v>
      </c>
      <c r="B15" s="15" t="s">
        <v>34</v>
      </c>
      <c r="C15" s="15" t="s">
        <v>46</v>
      </c>
      <c r="D15" s="13"/>
      <c r="E15" s="20"/>
      <c r="F15" s="14">
        <f aca="true" t="shared" si="8" ref="F15:F53">IF(D15=0,,E15/D15*100)</f>
        <v>0</v>
      </c>
      <c r="G15" s="13"/>
      <c r="H15" s="20"/>
      <c r="I15" s="26"/>
      <c r="J15" s="38"/>
      <c r="K15" s="39"/>
      <c r="L15" s="27" t="e">
        <f t="shared" si="3"/>
        <v>#DIV/0!</v>
      </c>
      <c r="M15" s="36"/>
      <c r="N15" s="36"/>
      <c r="O15" s="27"/>
      <c r="P15" s="36"/>
      <c r="Q15" s="36"/>
      <c r="R15" s="27" t="e">
        <f>Q15/P15*100</f>
        <v>#DIV/0!</v>
      </c>
      <c r="S15" s="27"/>
      <c r="T15" s="27"/>
      <c r="U15" s="27"/>
      <c r="V15" s="13">
        <f t="shared" si="6"/>
        <v>0</v>
      </c>
      <c r="W15" s="20">
        <f t="shared" si="7"/>
        <v>0</v>
      </c>
      <c r="X15" s="14" t="e">
        <f t="shared" si="5"/>
        <v>#DIV/0!</v>
      </c>
    </row>
    <row r="16" spans="1:24" ht="19.5" thickBot="1">
      <c r="A16" s="21">
        <v>11</v>
      </c>
      <c r="B16" s="15" t="s">
        <v>34</v>
      </c>
      <c r="C16" s="15" t="s">
        <v>47</v>
      </c>
      <c r="D16" s="13">
        <v>77</v>
      </c>
      <c r="E16" s="20">
        <v>77</v>
      </c>
      <c r="F16" s="14">
        <f t="shared" si="8"/>
        <v>100</v>
      </c>
      <c r="G16" s="13">
        <v>7</v>
      </c>
      <c r="H16" s="20">
        <v>7</v>
      </c>
      <c r="I16" s="27">
        <f>H16/G16*100</f>
        <v>100</v>
      </c>
      <c r="J16" s="38"/>
      <c r="K16" s="39"/>
      <c r="L16" s="27"/>
      <c r="M16" s="36">
        <v>45</v>
      </c>
      <c r="N16" s="36">
        <v>45</v>
      </c>
      <c r="O16" s="27"/>
      <c r="P16" s="36"/>
      <c r="Q16" s="36"/>
      <c r="R16" s="27"/>
      <c r="S16" s="27"/>
      <c r="T16" s="27"/>
      <c r="U16" s="27"/>
      <c r="V16" s="13">
        <f t="shared" si="6"/>
        <v>129</v>
      </c>
      <c r="W16" s="20">
        <f t="shared" si="7"/>
        <v>129</v>
      </c>
      <c r="X16" s="14">
        <f t="shared" si="5"/>
        <v>100</v>
      </c>
    </row>
    <row r="17" spans="1:24" ht="19.5" thickBot="1">
      <c r="A17" s="21">
        <v>12</v>
      </c>
      <c r="B17" s="15" t="s">
        <v>34</v>
      </c>
      <c r="C17" s="15" t="s">
        <v>48</v>
      </c>
      <c r="D17" s="13">
        <v>20</v>
      </c>
      <c r="E17" s="20">
        <v>20</v>
      </c>
      <c r="F17" s="14">
        <f t="shared" si="8"/>
        <v>100</v>
      </c>
      <c r="G17" s="13">
        <v>4</v>
      </c>
      <c r="H17" s="20">
        <v>4</v>
      </c>
      <c r="I17" s="27">
        <f aca="true" t="shared" si="9" ref="I17:I53">H17/G17*100</f>
        <v>100</v>
      </c>
      <c r="J17" s="38"/>
      <c r="K17" s="39"/>
      <c r="L17" s="27" t="e">
        <f t="shared" si="3"/>
        <v>#DIV/0!</v>
      </c>
      <c r="M17" s="36">
        <v>5</v>
      </c>
      <c r="N17" s="36">
        <v>5</v>
      </c>
      <c r="O17" s="27">
        <f t="shared" si="4"/>
        <v>100</v>
      </c>
      <c r="P17" s="36"/>
      <c r="Q17" s="36"/>
      <c r="R17" s="27" t="e">
        <f>Q17/P17*100</f>
        <v>#DIV/0!</v>
      </c>
      <c r="S17" s="27"/>
      <c r="T17" s="27"/>
      <c r="U17" s="27"/>
      <c r="V17" s="13">
        <f t="shared" si="6"/>
        <v>29</v>
      </c>
      <c r="W17" s="20">
        <f t="shared" si="7"/>
        <v>29</v>
      </c>
      <c r="X17" s="14">
        <f t="shared" si="5"/>
        <v>100</v>
      </c>
    </row>
    <row r="18" spans="1:24" ht="19.5" thickBot="1">
      <c r="A18" s="21">
        <v>13</v>
      </c>
      <c r="B18" s="15" t="s">
        <v>34</v>
      </c>
      <c r="C18" s="15" t="s">
        <v>49</v>
      </c>
      <c r="D18" s="13">
        <v>20</v>
      </c>
      <c r="E18" s="20"/>
      <c r="F18" s="14">
        <f t="shared" si="8"/>
        <v>0</v>
      </c>
      <c r="G18" s="13"/>
      <c r="H18" s="20"/>
      <c r="I18" s="26"/>
      <c r="J18" s="38"/>
      <c r="K18" s="39"/>
      <c r="L18" s="27"/>
      <c r="M18" s="36">
        <v>20</v>
      </c>
      <c r="N18" s="36"/>
      <c r="O18" s="27">
        <f t="shared" si="4"/>
        <v>0</v>
      </c>
      <c r="P18" s="36"/>
      <c r="Q18" s="36"/>
      <c r="R18" s="27" t="e">
        <f>Q18/P18*100</f>
        <v>#DIV/0!</v>
      </c>
      <c r="S18" s="27"/>
      <c r="T18" s="27"/>
      <c r="U18" s="27"/>
      <c r="V18" s="13">
        <f t="shared" si="6"/>
        <v>40</v>
      </c>
      <c r="W18" s="20">
        <f t="shared" si="7"/>
        <v>0</v>
      </c>
      <c r="X18" s="14">
        <f t="shared" si="5"/>
        <v>0</v>
      </c>
    </row>
    <row r="19" spans="1:24" ht="19.5" thickBot="1">
      <c r="A19" s="21">
        <v>14</v>
      </c>
      <c r="B19" s="15" t="s">
        <v>34</v>
      </c>
      <c r="C19" s="15" t="s">
        <v>50</v>
      </c>
      <c r="D19" s="13">
        <v>166</v>
      </c>
      <c r="E19" s="20">
        <v>145</v>
      </c>
      <c r="F19" s="14">
        <f t="shared" si="8"/>
        <v>87.34939759036145</v>
      </c>
      <c r="G19" s="13"/>
      <c r="H19" s="20"/>
      <c r="I19" s="26"/>
      <c r="J19" s="38"/>
      <c r="K19" s="39"/>
      <c r="L19" s="27" t="e">
        <f t="shared" si="3"/>
        <v>#DIV/0!</v>
      </c>
      <c r="M19" s="36">
        <v>20</v>
      </c>
      <c r="N19" s="36">
        <v>20</v>
      </c>
      <c r="O19" s="27">
        <f t="shared" si="4"/>
        <v>100</v>
      </c>
      <c r="P19" s="36"/>
      <c r="Q19" s="36"/>
      <c r="R19" s="27" t="e">
        <f>Q19/P19*100</f>
        <v>#DIV/0!</v>
      </c>
      <c r="S19" s="27"/>
      <c r="T19" s="27"/>
      <c r="U19" s="27"/>
      <c r="V19" s="13">
        <f t="shared" si="6"/>
        <v>186</v>
      </c>
      <c r="W19" s="20">
        <f t="shared" si="7"/>
        <v>165</v>
      </c>
      <c r="X19" s="14">
        <f t="shared" si="5"/>
        <v>88.70967741935483</v>
      </c>
    </row>
    <row r="20" spans="1:24" ht="19.5" hidden="1" thickBot="1">
      <c r="A20" s="21">
        <v>15</v>
      </c>
      <c r="B20" s="15" t="s">
        <v>34</v>
      </c>
      <c r="C20" s="15" t="s">
        <v>51</v>
      </c>
      <c r="D20" s="13"/>
      <c r="E20" s="20"/>
      <c r="F20" s="14">
        <f t="shared" si="8"/>
        <v>0</v>
      </c>
      <c r="G20" s="13"/>
      <c r="H20" s="20"/>
      <c r="I20" s="26"/>
      <c r="J20" s="38"/>
      <c r="K20" s="39"/>
      <c r="L20" s="27" t="e">
        <f t="shared" si="3"/>
        <v>#DIV/0!</v>
      </c>
      <c r="M20" s="36"/>
      <c r="N20" s="36"/>
      <c r="O20" s="27" t="e">
        <f t="shared" si="4"/>
        <v>#DIV/0!</v>
      </c>
      <c r="P20" s="36"/>
      <c r="Q20" s="36"/>
      <c r="R20" s="27" t="e">
        <f>Q20/P20*100</f>
        <v>#DIV/0!</v>
      </c>
      <c r="S20" s="27"/>
      <c r="T20" s="27"/>
      <c r="U20" s="27"/>
      <c r="V20" s="13"/>
      <c r="W20" s="20">
        <f aca="true" t="shared" si="10" ref="W20:W50">E20+H20+K20+N20+Q20</f>
        <v>0</v>
      </c>
      <c r="X20" s="14" t="e">
        <f t="shared" si="5"/>
        <v>#DIV/0!</v>
      </c>
    </row>
    <row r="21" spans="1:24" ht="19.5" thickBot="1">
      <c r="A21" s="21">
        <v>16</v>
      </c>
      <c r="B21" s="16" t="s">
        <v>52</v>
      </c>
      <c r="C21" s="15" t="s">
        <v>39</v>
      </c>
      <c r="D21" s="13">
        <v>97</v>
      </c>
      <c r="E21" s="20">
        <v>97</v>
      </c>
      <c r="F21" s="14">
        <f t="shared" si="8"/>
        <v>100</v>
      </c>
      <c r="G21" s="13"/>
      <c r="H21" s="20"/>
      <c r="I21" s="26"/>
      <c r="J21" s="38"/>
      <c r="K21" s="39"/>
      <c r="L21" s="27" t="e">
        <f t="shared" si="3"/>
        <v>#DIV/0!</v>
      </c>
      <c r="M21" s="36"/>
      <c r="N21" s="36"/>
      <c r="O21" s="27"/>
      <c r="P21" s="36"/>
      <c r="Q21" s="36"/>
      <c r="R21" s="27"/>
      <c r="S21" s="27"/>
      <c r="T21" s="27"/>
      <c r="U21" s="27"/>
      <c r="V21" s="13">
        <f aca="true" t="shared" si="11" ref="V21:V50">D21+G21+J21+M21+P21</f>
        <v>97</v>
      </c>
      <c r="W21" s="20">
        <f t="shared" si="10"/>
        <v>97</v>
      </c>
      <c r="X21" s="14">
        <f t="shared" si="5"/>
        <v>100</v>
      </c>
    </row>
    <row r="22" spans="1:24" ht="19.5" hidden="1" thickBot="1">
      <c r="A22" s="21">
        <v>17</v>
      </c>
      <c r="B22" s="15" t="s">
        <v>52</v>
      </c>
      <c r="C22" s="15" t="s">
        <v>43</v>
      </c>
      <c r="D22" s="13"/>
      <c r="E22" s="20"/>
      <c r="F22" s="14">
        <f t="shared" si="8"/>
        <v>0</v>
      </c>
      <c r="G22" s="13"/>
      <c r="H22" s="20"/>
      <c r="I22" s="26"/>
      <c r="J22" s="38"/>
      <c r="K22" s="39"/>
      <c r="L22" s="27" t="e">
        <f t="shared" si="3"/>
        <v>#DIV/0!</v>
      </c>
      <c r="M22" s="36"/>
      <c r="N22" s="36"/>
      <c r="O22" s="27" t="e">
        <f t="shared" si="4"/>
        <v>#DIV/0!</v>
      </c>
      <c r="P22" s="36"/>
      <c r="Q22" s="36"/>
      <c r="R22" s="27" t="e">
        <f>Q22/P22*100</f>
        <v>#DIV/0!</v>
      </c>
      <c r="S22" s="27"/>
      <c r="T22" s="27"/>
      <c r="U22" s="27"/>
      <c r="V22" s="13">
        <f t="shared" si="11"/>
        <v>0</v>
      </c>
      <c r="W22" s="20">
        <f t="shared" si="10"/>
        <v>0</v>
      </c>
      <c r="X22" s="14" t="e">
        <f t="shared" si="5"/>
        <v>#DIV/0!</v>
      </c>
    </row>
    <row r="23" spans="1:24" ht="19.5" thickBot="1">
      <c r="A23" s="21">
        <v>18</v>
      </c>
      <c r="B23" s="16" t="s">
        <v>52</v>
      </c>
      <c r="C23" s="15" t="s">
        <v>41</v>
      </c>
      <c r="D23" s="13">
        <v>125</v>
      </c>
      <c r="E23" s="20">
        <v>125</v>
      </c>
      <c r="F23" s="14">
        <f t="shared" si="8"/>
        <v>100</v>
      </c>
      <c r="G23" s="13"/>
      <c r="H23" s="20"/>
      <c r="I23" s="26"/>
      <c r="J23" s="38"/>
      <c r="K23" s="39"/>
      <c r="L23" s="27" t="e">
        <f t="shared" si="3"/>
        <v>#DIV/0!</v>
      </c>
      <c r="M23" s="36"/>
      <c r="N23" s="36"/>
      <c r="O23" s="27" t="e">
        <f t="shared" si="4"/>
        <v>#DIV/0!</v>
      </c>
      <c r="P23" s="36"/>
      <c r="Q23" s="36"/>
      <c r="R23" s="27"/>
      <c r="S23" s="27"/>
      <c r="T23" s="27"/>
      <c r="U23" s="27"/>
      <c r="V23" s="13">
        <f t="shared" si="11"/>
        <v>125</v>
      </c>
      <c r="W23" s="20">
        <f t="shared" si="10"/>
        <v>125</v>
      </c>
      <c r="X23" s="14">
        <f t="shared" si="5"/>
        <v>100</v>
      </c>
    </row>
    <row r="24" spans="1:24" ht="19.5" hidden="1" thickBot="1">
      <c r="A24" s="21">
        <v>19</v>
      </c>
      <c r="B24" s="15" t="s">
        <v>52</v>
      </c>
      <c r="C24" s="15" t="s">
        <v>53</v>
      </c>
      <c r="D24" s="13"/>
      <c r="E24" s="20"/>
      <c r="F24" s="14">
        <f t="shared" si="8"/>
        <v>0</v>
      </c>
      <c r="G24" s="13"/>
      <c r="H24" s="20"/>
      <c r="I24" s="26"/>
      <c r="J24" s="38"/>
      <c r="K24" s="39"/>
      <c r="L24" s="27"/>
      <c r="M24" s="36"/>
      <c r="N24" s="36"/>
      <c r="O24" s="27" t="e">
        <f t="shared" si="4"/>
        <v>#DIV/0!</v>
      </c>
      <c r="P24" s="36"/>
      <c r="Q24" s="36"/>
      <c r="R24" s="27" t="e">
        <f>Q24/P24*100</f>
        <v>#DIV/0!</v>
      </c>
      <c r="S24" s="27"/>
      <c r="T24" s="27"/>
      <c r="U24" s="27"/>
      <c r="V24" s="13">
        <f t="shared" si="11"/>
        <v>0</v>
      </c>
      <c r="W24" s="20">
        <f t="shared" si="10"/>
        <v>0</v>
      </c>
      <c r="X24" s="14" t="e">
        <f t="shared" si="5"/>
        <v>#DIV/0!</v>
      </c>
    </row>
    <row r="25" spans="1:24" ht="19.5" hidden="1" thickBot="1">
      <c r="A25" s="21"/>
      <c r="B25" s="15" t="s">
        <v>54</v>
      </c>
      <c r="C25" s="15" t="s">
        <v>55</v>
      </c>
      <c r="D25" s="13"/>
      <c r="E25" s="20"/>
      <c r="F25" s="14">
        <f t="shared" si="8"/>
        <v>0</v>
      </c>
      <c r="G25" s="13"/>
      <c r="H25" s="20"/>
      <c r="I25" s="26" t="e">
        <f t="shared" si="9"/>
        <v>#DIV/0!</v>
      </c>
      <c r="J25" s="38"/>
      <c r="K25" s="39"/>
      <c r="L25" s="27" t="e">
        <f t="shared" si="3"/>
        <v>#DIV/0!</v>
      </c>
      <c r="M25" s="36"/>
      <c r="N25" s="36"/>
      <c r="O25" s="27" t="e">
        <f t="shared" si="4"/>
        <v>#DIV/0!</v>
      </c>
      <c r="P25" s="36"/>
      <c r="Q25" s="36"/>
      <c r="R25" s="27" t="e">
        <f>Q25/P25*100</f>
        <v>#DIV/0!</v>
      </c>
      <c r="S25" s="27"/>
      <c r="T25" s="27"/>
      <c r="U25" s="27"/>
      <c r="V25" s="13">
        <f t="shared" si="11"/>
        <v>0</v>
      </c>
      <c r="W25" s="20">
        <f t="shared" si="10"/>
        <v>0</v>
      </c>
      <c r="X25" s="14" t="e">
        <f t="shared" si="5"/>
        <v>#DIV/0!</v>
      </c>
    </row>
    <row r="26" spans="1:24" ht="19.5" thickBot="1">
      <c r="A26" s="21">
        <v>20</v>
      </c>
      <c r="B26" s="16" t="s">
        <v>54</v>
      </c>
      <c r="C26" s="15" t="s">
        <v>56</v>
      </c>
      <c r="D26" s="13">
        <v>20</v>
      </c>
      <c r="E26" s="20">
        <v>20</v>
      </c>
      <c r="F26" s="14">
        <f t="shared" si="8"/>
        <v>100</v>
      </c>
      <c r="G26" s="13">
        <v>2279</v>
      </c>
      <c r="H26" s="20">
        <v>2279</v>
      </c>
      <c r="I26" s="27">
        <f t="shared" si="9"/>
        <v>100</v>
      </c>
      <c r="J26" s="38"/>
      <c r="K26" s="39"/>
      <c r="L26" s="27"/>
      <c r="M26" s="36">
        <v>250</v>
      </c>
      <c r="N26" s="36">
        <v>250</v>
      </c>
      <c r="O26" s="27">
        <f t="shared" si="4"/>
        <v>100</v>
      </c>
      <c r="P26" s="36"/>
      <c r="Q26" s="36"/>
      <c r="R26" s="27"/>
      <c r="S26" s="27"/>
      <c r="T26" s="27"/>
      <c r="U26" s="27"/>
      <c r="V26" s="13">
        <f t="shared" si="11"/>
        <v>2549</v>
      </c>
      <c r="W26" s="20">
        <f t="shared" si="10"/>
        <v>2549</v>
      </c>
      <c r="X26" s="14">
        <f t="shared" si="5"/>
        <v>100</v>
      </c>
    </row>
    <row r="27" spans="1:24" ht="19.5" thickBot="1">
      <c r="A27" s="21">
        <v>21</v>
      </c>
      <c r="B27" s="15" t="s">
        <v>54</v>
      </c>
      <c r="C27" s="15" t="s">
        <v>47</v>
      </c>
      <c r="D27" s="13">
        <v>87</v>
      </c>
      <c r="E27" s="20">
        <v>87</v>
      </c>
      <c r="F27" s="14">
        <f t="shared" si="8"/>
        <v>100</v>
      </c>
      <c r="G27" s="13">
        <v>826</v>
      </c>
      <c r="H27" s="20">
        <v>826</v>
      </c>
      <c r="I27" s="27">
        <f t="shared" si="9"/>
        <v>100</v>
      </c>
      <c r="J27" s="38"/>
      <c r="K27" s="39"/>
      <c r="L27" s="27"/>
      <c r="M27" s="36">
        <v>180</v>
      </c>
      <c r="N27" s="36">
        <v>180</v>
      </c>
      <c r="O27" s="27">
        <f t="shared" si="4"/>
        <v>100</v>
      </c>
      <c r="P27" s="36"/>
      <c r="Q27" s="36"/>
      <c r="R27" s="27"/>
      <c r="S27" s="27"/>
      <c r="T27" s="27"/>
      <c r="U27" s="27"/>
      <c r="V27" s="13">
        <f t="shared" si="11"/>
        <v>1093</v>
      </c>
      <c r="W27" s="20">
        <f t="shared" si="10"/>
        <v>1093</v>
      </c>
      <c r="X27" s="14">
        <f t="shared" si="5"/>
        <v>100</v>
      </c>
    </row>
    <row r="28" spans="1:24" ht="19.5" hidden="1" thickBot="1">
      <c r="A28" s="21">
        <v>22</v>
      </c>
      <c r="B28" s="15" t="s">
        <v>54</v>
      </c>
      <c r="C28" s="15" t="s">
        <v>35</v>
      </c>
      <c r="D28" s="13"/>
      <c r="E28" s="20"/>
      <c r="F28" s="14">
        <f t="shared" si="8"/>
        <v>0</v>
      </c>
      <c r="G28" s="13"/>
      <c r="H28" s="20"/>
      <c r="I28" s="27" t="e">
        <f t="shared" si="9"/>
        <v>#DIV/0!</v>
      </c>
      <c r="J28" s="38"/>
      <c r="K28" s="39"/>
      <c r="L28" s="27" t="e">
        <f t="shared" si="3"/>
        <v>#DIV/0!</v>
      </c>
      <c r="M28" s="36"/>
      <c r="N28" s="36"/>
      <c r="O28" s="27" t="e">
        <f t="shared" si="4"/>
        <v>#DIV/0!</v>
      </c>
      <c r="P28" s="36"/>
      <c r="Q28" s="36"/>
      <c r="R28" s="27" t="e">
        <f>Q28/P28*100</f>
        <v>#DIV/0!</v>
      </c>
      <c r="S28" s="27"/>
      <c r="T28" s="27"/>
      <c r="U28" s="27"/>
      <c r="V28" s="13">
        <f t="shared" si="11"/>
        <v>0</v>
      </c>
      <c r="W28" s="20">
        <f t="shared" si="10"/>
        <v>0</v>
      </c>
      <c r="X28" s="14" t="e">
        <f t="shared" si="5"/>
        <v>#DIV/0!</v>
      </c>
    </row>
    <row r="29" spans="1:24" ht="19.5" hidden="1" thickBot="1">
      <c r="A29" s="21">
        <v>23</v>
      </c>
      <c r="B29" s="15" t="s">
        <v>54</v>
      </c>
      <c r="C29" s="15" t="s">
        <v>57</v>
      </c>
      <c r="D29" s="13"/>
      <c r="E29" s="20"/>
      <c r="F29" s="14">
        <f t="shared" si="8"/>
        <v>0</v>
      </c>
      <c r="G29" s="13"/>
      <c r="H29" s="20"/>
      <c r="I29" s="27" t="e">
        <f t="shared" si="9"/>
        <v>#DIV/0!</v>
      </c>
      <c r="J29" s="38"/>
      <c r="K29" s="39"/>
      <c r="L29" s="27" t="e">
        <f t="shared" si="3"/>
        <v>#DIV/0!</v>
      </c>
      <c r="M29" s="36"/>
      <c r="N29" s="36"/>
      <c r="O29" s="27" t="e">
        <f t="shared" si="4"/>
        <v>#DIV/0!</v>
      </c>
      <c r="P29" s="36"/>
      <c r="Q29" s="36"/>
      <c r="R29" s="27" t="e">
        <f>Q29/P29*100</f>
        <v>#DIV/0!</v>
      </c>
      <c r="S29" s="27"/>
      <c r="T29" s="27"/>
      <c r="U29" s="27"/>
      <c r="V29" s="13">
        <f t="shared" si="11"/>
        <v>0</v>
      </c>
      <c r="W29" s="20">
        <f t="shared" si="10"/>
        <v>0</v>
      </c>
      <c r="X29" s="14" t="e">
        <f t="shared" si="5"/>
        <v>#DIV/0!</v>
      </c>
    </row>
    <row r="30" spans="1:24" ht="19.5" thickBot="1">
      <c r="A30" s="21">
        <v>24</v>
      </c>
      <c r="B30" s="15" t="s">
        <v>58</v>
      </c>
      <c r="C30" s="15" t="s">
        <v>35</v>
      </c>
      <c r="D30" s="13">
        <v>8</v>
      </c>
      <c r="E30" s="20">
        <v>8</v>
      </c>
      <c r="F30" s="14">
        <f t="shared" si="8"/>
        <v>100</v>
      </c>
      <c r="G30" s="13"/>
      <c r="H30" s="20"/>
      <c r="I30" s="27"/>
      <c r="J30" s="38"/>
      <c r="K30" s="39"/>
      <c r="L30" s="27"/>
      <c r="M30" s="36"/>
      <c r="N30" s="36"/>
      <c r="O30" s="27" t="e">
        <f t="shared" si="4"/>
        <v>#DIV/0!</v>
      </c>
      <c r="P30" s="36"/>
      <c r="Q30" s="36"/>
      <c r="R30" s="27"/>
      <c r="S30" s="27"/>
      <c r="T30" s="27"/>
      <c r="U30" s="27"/>
      <c r="V30" s="13">
        <f t="shared" si="11"/>
        <v>8</v>
      </c>
      <c r="W30" s="20">
        <f t="shared" si="10"/>
        <v>8</v>
      </c>
      <c r="X30" s="14">
        <f t="shared" si="5"/>
        <v>100</v>
      </c>
    </row>
    <row r="31" spans="1:24" ht="19.5" hidden="1" thickBot="1">
      <c r="A31" s="21">
        <v>25</v>
      </c>
      <c r="B31" s="15" t="s">
        <v>58</v>
      </c>
      <c r="C31" s="15" t="s">
        <v>36</v>
      </c>
      <c r="D31" s="13"/>
      <c r="E31" s="20"/>
      <c r="F31" s="14">
        <f t="shared" si="8"/>
        <v>0</v>
      </c>
      <c r="G31" s="13"/>
      <c r="H31" s="20"/>
      <c r="I31" s="26"/>
      <c r="J31" s="38"/>
      <c r="K31" s="39"/>
      <c r="L31" s="27"/>
      <c r="M31" s="36"/>
      <c r="N31" s="36"/>
      <c r="O31" s="27" t="e">
        <f t="shared" si="4"/>
        <v>#DIV/0!</v>
      </c>
      <c r="P31" s="36"/>
      <c r="Q31" s="36"/>
      <c r="R31" s="27"/>
      <c r="S31" s="27"/>
      <c r="T31" s="27"/>
      <c r="U31" s="27"/>
      <c r="V31" s="13">
        <f t="shared" si="11"/>
        <v>0</v>
      </c>
      <c r="W31" s="20">
        <f t="shared" si="10"/>
        <v>0</v>
      </c>
      <c r="X31" s="14" t="e">
        <f t="shared" si="5"/>
        <v>#DIV/0!</v>
      </c>
    </row>
    <row r="32" spans="1:24" ht="19.5" hidden="1" thickBot="1">
      <c r="A32" s="21">
        <v>26</v>
      </c>
      <c r="B32" s="15" t="s">
        <v>58</v>
      </c>
      <c r="C32" s="15" t="s">
        <v>37</v>
      </c>
      <c r="D32" s="13"/>
      <c r="E32" s="20"/>
      <c r="F32" s="14">
        <f t="shared" si="8"/>
        <v>0</v>
      </c>
      <c r="G32" s="13"/>
      <c r="H32" s="20"/>
      <c r="I32" s="26"/>
      <c r="J32" s="38"/>
      <c r="K32" s="39"/>
      <c r="L32" s="27" t="e">
        <f t="shared" si="3"/>
        <v>#DIV/0!</v>
      </c>
      <c r="M32" s="36"/>
      <c r="N32" s="36"/>
      <c r="O32" s="27" t="e">
        <f t="shared" si="4"/>
        <v>#DIV/0!</v>
      </c>
      <c r="P32" s="36"/>
      <c r="Q32" s="36"/>
      <c r="R32" s="27" t="e">
        <f>Q32/P32*100</f>
        <v>#DIV/0!</v>
      </c>
      <c r="S32" s="27"/>
      <c r="T32" s="27"/>
      <c r="U32" s="27"/>
      <c r="V32" s="13">
        <f t="shared" si="11"/>
        <v>0</v>
      </c>
      <c r="W32" s="20">
        <f t="shared" si="10"/>
        <v>0</v>
      </c>
      <c r="X32" s="14"/>
    </row>
    <row r="33" spans="1:24" ht="19.5" hidden="1" thickBot="1">
      <c r="A33" s="21">
        <v>27</v>
      </c>
      <c r="B33" s="15" t="s">
        <v>58</v>
      </c>
      <c r="C33" s="15" t="s">
        <v>38</v>
      </c>
      <c r="D33" s="13"/>
      <c r="E33" s="20"/>
      <c r="F33" s="14">
        <f t="shared" si="8"/>
        <v>0</v>
      </c>
      <c r="G33" s="13"/>
      <c r="H33" s="20"/>
      <c r="I33" s="26"/>
      <c r="J33" s="38"/>
      <c r="K33" s="39"/>
      <c r="L33" s="27"/>
      <c r="M33" s="36"/>
      <c r="N33" s="36"/>
      <c r="O33" s="27" t="e">
        <f t="shared" si="4"/>
        <v>#DIV/0!</v>
      </c>
      <c r="P33" s="36"/>
      <c r="Q33" s="36"/>
      <c r="R33" s="27" t="e">
        <f>Q33/P33*100</f>
        <v>#DIV/0!</v>
      </c>
      <c r="S33" s="27"/>
      <c r="T33" s="27"/>
      <c r="U33" s="27"/>
      <c r="V33" s="13">
        <f t="shared" si="11"/>
        <v>0</v>
      </c>
      <c r="W33" s="20">
        <f t="shared" si="10"/>
        <v>0</v>
      </c>
      <c r="X33" s="14" t="e">
        <f t="shared" si="5"/>
        <v>#DIV/0!</v>
      </c>
    </row>
    <row r="34" spans="1:24" ht="19.5" thickBot="1">
      <c r="A34" s="21">
        <v>28</v>
      </c>
      <c r="B34" s="15" t="s">
        <v>58</v>
      </c>
      <c r="C34" s="15" t="s">
        <v>39</v>
      </c>
      <c r="D34" s="13">
        <v>30</v>
      </c>
      <c r="E34" s="20">
        <v>30</v>
      </c>
      <c r="F34" s="14">
        <f t="shared" si="8"/>
        <v>100</v>
      </c>
      <c r="G34" s="13"/>
      <c r="H34" s="20"/>
      <c r="I34" s="26"/>
      <c r="J34" s="38"/>
      <c r="K34" s="39"/>
      <c r="L34" s="27"/>
      <c r="M34" s="36"/>
      <c r="N34" s="36"/>
      <c r="O34" s="27" t="e">
        <f t="shared" si="4"/>
        <v>#DIV/0!</v>
      </c>
      <c r="P34" s="36"/>
      <c r="Q34" s="36"/>
      <c r="R34" s="27"/>
      <c r="S34" s="27"/>
      <c r="T34" s="27"/>
      <c r="U34" s="27"/>
      <c r="V34" s="13">
        <f t="shared" si="11"/>
        <v>30</v>
      </c>
      <c r="W34" s="20">
        <f t="shared" si="10"/>
        <v>30</v>
      </c>
      <c r="X34" s="14">
        <f t="shared" si="5"/>
        <v>100</v>
      </c>
    </row>
    <row r="35" spans="1:24" ht="19.5" hidden="1" thickBot="1">
      <c r="A35" s="21">
        <v>29</v>
      </c>
      <c r="B35" s="15" t="s">
        <v>58</v>
      </c>
      <c r="C35" s="15" t="s">
        <v>41</v>
      </c>
      <c r="D35" s="13"/>
      <c r="E35" s="20"/>
      <c r="F35" s="14">
        <f t="shared" si="8"/>
        <v>0</v>
      </c>
      <c r="G35" s="13"/>
      <c r="H35" s="20"/>
      <c r="I35" s="26" t="e">
        <f t="shared" si="9"/>
        <v>#DIV/0!</v>
      </c>
      <c r="J35" s="38"/>
      <c r="K35" s="39"/>
      <c r="L35" s="27" t="e">
        <f t="shared" si="3"/>
        <v>#DIV/0!</v>
      </c>
      <c r="M35" s="36"/>
      <c r="N35" s="36"/>
      <c r="O35" s="27" t="e">
        <f t="shared" si="4"/>
        <v>#DIV/0!</v>
      </c>
      <c r="P35" s="36"/>
      <c r="Q35" s="36"/>
      <c r="R35" s="27" t="e">
        <f aca="true" t="shared" si="12" ref="R35:R43">Q35/P35*100</f>
        <v>#DIV/0!</v>
      </c>
      <c r="S35" s="27"/>
      <c r="T35" s="27"/>
      <c r="U35" s="27"/>
      <c r="V35" s="13">
        <f t="shared" si="11"/>
        <v>0</v>
      </c>
      <c r="W35" s="20">
        <f t="shared" si="10"/>
        <v>0</v>
      </c>
      <c r="X35" s="14" t="e">
        <f t="shared" si="5"/>
        <v>#DIV/0!</v>
      </c>
    </row>
    <row r="36" spans="1:24" ht="19.5" hidden="1" thickBot="1">
      <c r="A36" s="21">
        <v>30</v>
      </c>
      <c r="B36" s="15" t="s">
        <v>58</v>
      </c>
      <c r="C36" s="15" t="s">
        <v>59</v>
      </c>
      <c r="D36" s="13"/>
      <c r="E36" s="20"/>
      <c r="F36" s="14">
        <f t="shared" si="8"/>
        <v>0</v>
      </c>
      <c r="G36" s="13"/>
      <c r="H36" s="20"/>
      <c r="I36" s="26" t="e">
        <f t="shared" si="9"/>
        <v>#DIV/0!</v>
      </c>
      <c r="J36" s="38"/>
      <c r="K36" s="39"/>
      <c r="L36" s="27" t="e">
        <f t="shared" si="3"/>
        <v>#DIV/0!</v>
      </c>
      <c r="M36" s="36"/>
      <c r="N36" s="36"/>
      <c r="O36" s="27" t="e">
        <f t="shared" si="4"/>
        <v>#DIV/0!</v>
      </c>
      <c r="P36" s="36"/>
      <c r="Q36" s="36"/>
      <c r="R36" s="27" t="e">
        <f t="shared" si="12"/>
        <v>#DIV/0!</v>
      </c>
      <c r="S36" s="27"/>
      <c r="T36" s="27"/>
      <c r="U36" s="27"/>
      <c r="V36" s="13">
        <f t="shared" si="11"/>
        <v>0</v>
      </c>
      <c r="W36" s="20">
        <f t="shared" si="10"/>
        <v>0</v>
      </c>
      <c r="X36" s="14" t="e">
        <f t="shared" si="5"/>
        <v>#DIV/0!</v>
      </c>
    </row>
    <row r="37" spans="1:24" ht="19.5" hidden="1" thickBot="1">
      <c r="A37" s="21">
        <v>31</v>
      </c>
      <c r="B37" s="15" t="s">
        <v>58</v>
      </c>
      <c r="C37" s="15" t="s">
        <v>60</v>
      </c>
      <c r="D37" s="13"/>
      <c r="E37" s="20"/>
      <c r="F37" s="14">
        <f t="shared" si="8"/>
        <v>0</v>
      </c>
      <c r="G37" s="13"/>
      <c r="H37" s="20"/>
      <c r="I37" s="26" t="e">
        <f t="shared" si="9"/>
        <v>#DIV/0!</v>
      </c>
      <c r="J37" s="38"/>
      <c r="K37" s="39"/>
      <c r="L37" s="27" t="e">
        <f t="shared" si="3"/>
        <v>#DIV/0!</v>
      </c>
      <c r="M37" s="36"/>
      <c r="N37" s="36"/>
      <c r="O37" s="27" t="e">
        <f t="shared" si="4"/>
        <v>#DIV/0!</v>
      </c>
      <c r="P37" s="36"/>
      <c r="Q37" s="36"/>
      <c r="R37" s="27" t="e">
        <f t="shared" si="12"/>
        <v>#DIV/0!</v>
      </c>
      <c r="S37" s="27"/>
      <c r="T37" s="27"/>
      <c r="U37" s="27"/>
      <c r="V37" s="13">
        <f t="shared" si="11"/>
        <v>0</v>
      </c>
      <c r="W37" s="20">
        <f t="shared" si="10"/>
        <v>0</v>
      </c>
      <c r="X37" s="14" t="e">
        <f t="shared" si="5"/>
        <v>#DIV/0!</v>
      </c>
    </row>
    <row r="38" spans="1:24" ht="19.5" thickBot="1">
      <c r="A38" s="21">
        <v>32</v>
      </c>
      <c r="B38" s="15" t="s">
        <v>61</v>
      </c>
      <c r="C38" s="15" t="s">
        <v>62</v>
      </c>
      <c r="D38" s="13">
        <v>1434</v>
      </c>
      <c r="E38" s="20">
        <v>1374</v>
      </c>
      <c r="F38" s="14">
        <f t="shared" si="8"/>
        <v>95.81589958158996</v>
      </c>
      <c r="G38" s="13">
        <v>3019</v>
      </c>
      <c r="H38" s="20">
        <v>2594</v>
      </c>
      <c r="I38" s="27">
        <f t="shared" si="9"/>
        <v>85.92249089102351</v>
      </c>
      <c r="J38" s="38"/>
      <c r="K38" s="39"/>
      <c r="L38" s="27" t="e">
        <f t="shared" si="3"/>
        <v>#DIV/0!</v>
      </c>
      <c r="M38" s="36">
        <v>243</v>
      </c>
      <c r="N38" s="36">
        <v>243</v>
      </c>
      <c r="O38" s="27">
        <f t="shared" si="4"/>
        <v>100</v>
      </c>
      <c r="P38" s="36"/>
      <c r="Q38" s="36"/>
      <c r="R38" s="27" t="e">
        <f t="shared" si="12"/>
        <v>#DIV/0!</v>
      </c>
      <c r="S38" s="27"/>
      <c r="T38" s="27"/>
      <c r="U38" s="27"/>
      <c r="V38" s="13">
        <f t="shared" si="11"/>
        <v>4696</v>
      </c>
      <c r="W38" s="20">
        <f t="shared" si="10"/>
        <v>4211</v>
      </c>
      <c r="X38" s="14">
        <f t="shared" si="5"/>
        <v>89.67206132879046</v>
      </c>
    </row>
    <row r="39" spans="1:24" ht="19.5" thickBot="1">
      <c r="A39" s="21">
        <v>33</v>
      </c>
      <c r="B39" s="15" t="s">
        <v>63</v>
      </c>
      <c r="C39" s="15" t="s">
        <v>64</v>
      </c>
      <c r="D39" s="13">
        <v>501</v>
      </c>
      <c r="E39" s="20">
        <v>241</v>
      </c>
      <c r="F39" s="14">
        <f t="shared" si="8"/>
        <v>48.10379241516966</v>
      </c>
      <c r="G39" s="13">
        <v>250</v>
      </c>
      <c r="H39" s="20">
        <v>100</v>
      </c>
      <c r="I39" s="27">
        <f t="shared" si="9"/>
        <v>40</v>
      </c>
      <c r="J39" s="38">
        <v>60</v>
      </c>
      <c r="K39" s="39"/>
      <c r="L39" s="27">
        <f t="shared" si="3"/>
        <v>0</v>
      </c>
      <c r="M39" s="36">
        <v>160</v>
      </c>
      <c r="N39" s="36">
        <v>160</v>
      </c>
      <c r="O39" s="27">
        <f t="shared" si="4"/>
        <v>100</v>
      </c>
      <c r="P39" s="36"/>
      <c r="Q39" s="36"/>
      <c r="R39" s="27" t="e">
        <f t="shared" si="12"/>
        <v>#DIV/0!</v>
      </c>
      <c r="S39" s="27"/>
      <c r="T39" s="27"/>
      <c r="U39" s="27"/>
      <c r="V39" s="13">
        <f t="shared" si="11"/>
        <v>971</v>
      </c>
      <c r="W39" s="20">
        <f t="shared" si="10"/>
        <v>501</v>
      </c>
      <c r="X39" s="14">
        <f t="shared" si="5"/>
        <v>51.59629248197734</v>
      </c>
    </row>
    <row r="40" spans="1:24" ht="19.5" hidden="1" thickBot="1">
      <c r="A40" s="21">
        <v>34</v>
      </c>
      <c r="B40" s="15" t="s">
        <v>63</v>
      </c>
      <c r="C40" s="15" t="s">
        <v>65</v>
      </c>
      <c r="D40" s="13"/>
      <c r="E40" s="20"/>
      <c r="F40" s="14">
        <f t="shared" si="8"/>
        <v>0</v>
      </c>
      <c r="G40" s="13"/>
      <c r="H40" s="20"/>
      <c r="I40" s="27" t="e">
        <f t="shared" si="9"/>
        <v>#DIV/0!</v>
      </c>
      <c r="J40" s="38"/>
      <c r="K40" s="39"/>
      <c r="L40" s="27" t="e">
        <f t="shared" si="3"/>
        <v>#DIV/0!</v>
      </c>
      <c r="M40" s="36"/>
      <c r="N40" s="36"/>
      <c r="O40" s="27" t="e">
        <f t="shared" si="4"/>
        <v>#DIV/0!</v>
      </c>
      <c r="P40" s="36"/>
      <c r="Q40" s="36"/>
      <c r="R40" s="27" t="e">
        <f t="shared" si="12"/>
        <v>#DIV/0!</v>
      </c>
      <c r="S40" s="27"/>
      <c r="T40" s="27"/>
      <c r="U40" s="27"/>
      <c r="V40" s="13">
        <f t="shared" si="11"/>
        <v>0</v>
      </c>
      <c r="W40" s="20">
        <f t="shared" si="10"/>
        <v>0</v>
      </c>
      <c r="X40" s="14" t="e">
        <f t="shared" si="5"/>
        <v>#DIV/0!</v>
      </c>
    </row>
    <row r="41" spans="1:24" ht="19.5" thickBot="1">
      <c r="A41" s="21">
        <v>35</v>
      </c>
      <c r="B41" s="15" t="s">
        <v>63</v>
      </c>
      <c r="C41" s="15" t="s">
        <v>60</v>
      </c>
      <c r="D41" s="13"/>
      <c r="E41" s="20"/>
      <c r="F41" s="14">
        <f t="shared" si="8"/>
        <v>0</v>
      </c>
      <c r="G41" s="13">
        <v>100</v>
      </c>
      <c r="H41" s="20"/>
      <c r="I41" s="27">
        <f t="shared" si="9"/>
        <v>0</v>
      </c>
      <c r="J41" s="38"/>
      <c r="K41" s="39"/>
      <c r="L41" s="27" t="e">
        <f t="shared" si="3"/>
        <v>#DIV/0!</v>
      </c>
      <c r="M41" s="36"/>
      <c r="N41" s="36"/>
      <c r="O41" s="27" t="e">
        <f t="shared" si="4"/>
        <v>#DIV/0!</v>
      </c>
      <c r="P41" s="36"/>
      <c r="Q41" s="36"/>
      <c r="R41" s="27" t="e">
        <f t="shared" si="12"/>
        <v>#DIV/0!</v>
      </c>
      <c r="S41" s="27"/>
      <c r="T41" s="27"/>
      <c r="U41" s="27"/>
      <c r="V41" s="13">
        <f t="shared" si="11"/>
        <v>100</v>
      </c>
      <c r="W41" s="20">
        <f t="shared" si="10"/>
        <v>0</v>
      </c>
      <c r="X41" s="14">
        <f t="shared" si="5"/>
        <v>0</v>
      </c>
    </row>
    <row r="42" spans="1:24" ht="19.5" hidden="1" thickBot="1">
      <c r="A42" s="21">
        <v>36</v>
      </c>
      <c r="B42" s="15" t="s">
        <v>66</v>
      </c>
      <c r="C42" s="15" t="s">
        <v>35</v>
      </c>
      <c r="D42" s="13"/>
      <c r="E42" s="20"/>
      <c r="F42" s="14">
        <f t="shared" si="8"/>
        <v>0</v>
      </c>
      <c r="G42" s="13"/>
      <c r="H42" s="20"/>
      <c r="I42" s="26"/>
      <c r="J42" s="38"/>
      <c r="K42" s="39"/>
      <c r="L42" s="27" t="e">
        <f t="shared" si="3"/>
        <v>#DIV/0!</v>
      </c>
      <c r="M42" s="36"/>
      <c r="N42" s="36"/>
      <c r="O42" s="27" t="e">
        <f t="shared" si="4"/>
        <v>#DIV/0!</v>
      </c>
      <c r="P42" s="36"/>
      <c r="Q42" s="36"/>
      <c r="R42" s="27" t="e">
        <f t="shared" si="12"/>
        <v>#DIV/0!</v>
      </c>
      <c r="S42" s="27"/>
      <c r="T42" s="27"/>
      <c r="U42" s="27"/>
      <c r="V42" s="13">
        <f t="shared" si="11"/>
        <v>0</v>
      </c>
      <c r="W42" s="20">
        <f t="shared" si="10"/>
        <v>0</v>
      </c>
      <c r="X42" s="14" t="e">
        <f t="shared" si="5"/>
        <v>#DIV/0!</v>
      </c>
    </row>
    <row r="43" spans="1:24" ht="19.5" thickBot="1">
      <c r="A43" s="21">
        <v>37</v>
      </c>
      <c r="B43" s="15" t="s">
        <v>67</v>
      </c>
      <c r="C43" s="15" t="s">
        <v>62</v>
      </c>
      <c r="D43" s="13">
        <v>100</v>
      </c>
      <c r="E43" s="20"/>
      <c r="F43" s="14">
        <f t="shared" si="8"/>
        <v>0</v>
      </c>
      <c r="G43" s="13">
        <v>2420</v>
      </c>
      <c r="H43" s="20">
        <v>2020</v>
      </c>
      <c r="I43" s="27">
        <f t="shared" si="9"/>
        <v>83.47107438016529</v>
      </c>
      <c r="J43" s="38">
        <v>3853</v>
      </c>
      <c r="K43" s="39">
        <v>3176</v>
      </c>
      <c r="L43" s="27">
        <f t="shared" si="3"/>
        <v>82.42927588891773</v>
      </c>
      <c r="M43" s="36">
        <v>347</v>
      </c>
      <c r="N43" s="36">
        <v>347</v>
      </c>
      <c r="O43" s="27">
        <f t="shared" si="4"/>
        <v>100</v>
      </c>
      <c r="P43" s="36">
        <v>2865</v>
      </c>
      <c r="Q43" s="36">
        <v>2520</v>
      </c>
      <c r="R43" s="27">
        <f t="shared" si="12"/>
        <v>87.95811518324608</v>
      </c>
      <c r="S43" s="27"/>
      <c r="T43" s="27"/>
      <c r="U43" s="27"/>
      <c r="V43" s="13">
        <f t="shared" si="11"/>
        <v>9585</v>
      </c>
      <c r="W43" s="20">
        <f t="shared" si="10"/>
        <v>8063</v>
      </c>
      <c r="X43" s="14">
        <f t="shared" si="5"/>
        <v>84.12102243088158</v>
      </c>
    </row>
    <row r="44" spans="1:24" ht="19.5" thickBot="1">
      <c r="A44" s="21">
        <v>38</v>
      </c>
      <c r="B44" s="15" t="s">
        <v>67</v>
      </c>
      <c r="C44" s="15" t="s">
        <v>68</v>
      </c>
      <c r="D44" s="13">
        <v>420</v>
      </c>
      <c r="E44" s="20">
        <v>330</v>
      </c>
      <c r="F44" s="14">
        <f t="shared" si="8"/>
        <v>78.57142857142857</v>
      </c>
      <c r="G44" s="13">
        <v>1180</v>
      </c>
      <c r="H44" s="20">
        <v>780</v>
      </c>
      <c r="I44" s="27">
        <f t="shared" si="9"/>
        <v>66.10169491525424</v>
      </c>
      <c r="J44" s="38">
        <v>3543</v>
      </c>
      <c r="K44" s="39">
        <v>2800</v>
      </c>
      <c r="L44" s="27">
        <f t="shared" si="3"/>
        <v>79.02907140841096</v>
      </c>
      <c r="M44" s="36"/>
      <c r="N44" s="36"/>
      <c r="O44" s="27" t="e">
        <f t="shared" si="4"/>
        <v>#DIV/0!</v>
      </c>
      <c r="P44" s="36">
        <v>7060</v>
      </c>
      <c r="Q44" s="36">
        <v>5660</v>
      </c>
      <c r="R44" s="27"/>
      <c r="S44" s="27"/>
      <c r="T44" s="27"/>
      <c r="U44" s="27"/>
      <c r="V44" s="13">
        <f t="shared" si="11"/>
        <v>12203</v>
      </c>
      <c r="W44" s="20">
        <f t="shared" si="10"/>
        <v>9570</v>
      </c>
      <c r="X44" s="14">
        <f t="shared" si="5"/>
        <v>78.42333852331393</v>
      </c>
    </row>
    <row r="45" spans="1:24" ht="19.5" thickBot="1">
      <c r="A45" s="21">
        <v>39</v>
      </c>
      <c r="B45" s="15" t="s">
        <v>67</v>
      </c>
      <c r="C45" s="15" t="s">
        <v>65</v>
      </c>
      <c r="D45" s="13"/>
      <c r="E45" s="20"/>
      <c r="F45" s="14">
        <f t="shared" si="8"/>
        <v>0</v>
      </c>
      <c r="G45" s="13"/>
      <c r="H45" s="20"/>
      <c r="I45" s="27"/>
      <c r="J45" s="38">
        <v>40</v>
      </c>
      <c r="K45" s="39">
        <v>40</v>
      </c>
      <c r="L45" s="27">
        <f t="shared" si="3"/>
        <v>100</v>
      </c>
      <c r="M45" s="36"/>
      <c r="N45" s="36"/>
      <c r="O45" s="27" t="e">
        <f t="shared" si="4"/>
        <v>#DIV/0!</v>
      </c>
      <c r="P45" s="36"/>
      <c r="Q45" s="36"/>
      <c r="R45" s="27" t="e">
        <f>Q45/P45*100</f>
        <v>#DIV/0!</v>
      </c>
      <c r="S45" s="27"/>
      <c r="T45" s="27"/>
      <c r="U45" s="27"/>
      <c r="V45" s="13">
        <f t="shared" si="11"/>
        <v>40</v>
      </c>
      <c r="W45" s="20">
        <f t="shared" si="10"/>
        <v>40</v>
      </c>
      <c r="X45" s="14">
        <f t="shared" si="5"/>
        <v>100</v>
      </c>
    </row>
    <row r="46" spans="1:24" ht="19.5" thickBot="1">
      <c r="A46" s="21">
        <v>40</v>
      </c>
      <c r="B46" s="15" t="s">
        <v>67</v>
      </c>
      <c r="C46" s="15" t="s">
        <v>69</v>
      </c>
      <c r="D46" s="13"/>
      <c r="E46" s="20"/>
      <c r="F46" s="14">
        <f t="shared" si="8"/>
        <v>0</v>
      </c>
      <c r="G46" s="13">
        <v>930</v>
      </c>
      <c r="H46" s="20">
        <v>930</v>
      </c>
      <c r="I46" s="27">
        <f t="shared" si="9"/>
        <v>100</v>
      </c>
      <c r="J46" s="38">
        <v>2365</v>
      </c>
      <c r="K46" s="39">
        <v>1520</v>
      </c>
      <c r="L46" s="27">
        <f t="shared" si="3"/>
        <v>64.2706131078224</v>
      </c>
      <c r="M46" s="36"/>
      <c r="N46" s="36"/>
      <c r="O46" s="27" t="e">
        <f t="shared" si="4"/>
        <v>#DIV/0!</v>
      </c>
      <c r="P46" s="36">
        <v>2180</v>
      </c>
      <c r="Q46" s="36">
        <v>500</v>
      </c>
      <c r="R46" s="27"/>
      <c r="S46" s="27"/>
      <c r="T46" s="27"/>
      <c r="U46" s="27"/>
      <c r="V46" s="13">
        <f t="shared" si="11"/>
        <v>5475</v>
      </c>
      <c r="W46" s="20">
        <f t="shared" si="10"/>
        <v>2950</v>
      </c>
      <c r="X46" s="14">
        <f t="shared" si="5"/>
        <v>53.88127853881278</v>
      </c>
    </row>
    <row r="47" spans="1:24" ht="19.5" thickBot="1">
      <c r="A47" s="21">
        <v>41</v>
      </c>
      <c r="B47" s="15" t="s">
        <v>70</v>
      </c>
      <c r="C47" s="15" t="s">
        <v>71</v>
      </c>
      <c r="D47" s="13">
        <v>3325</v>
      </c>
      <c r="E47" s="20">
        <v>3105</v>
      </c>
      <c r="F47" s="14">
        <f t="shared" si="8"/>
        <v>93.38345864661655</v>
      </c>
      <c r="G47" s="13"/>
      <c r="H47" s="20"/>
      <c r="I47" s="27"/>
      <c r="J47" s="38"/>
      <c r="K47" s="39"/>
      <c r="L47" s="27" t="e">
        <f t="shared" si="3"/>
        <v>#DIV/0!</v>
      </c>
      <c r="M47" s="36">
        <v>2210</v>
      </c>
      <c r="N47" s="36">
        <v>2160</v>
      </c>
      <c r="O47" s="27">
        <f t="shared" si="4"/>
        <v>97.73755656108597</v>
      </c>
      <c r="P47" s="36"/>
      <c r="Q47" s="36"/>
      <c r="R47" s="27" t="e">
        <f aca="true" t="shared" si="13" ref="R47:R53">Q47/P47*100</f>
        <v>#DIV/0!</v>
      </c>
      <c r="S47" s="27"/>
      <c r="T47" s="27"/>
      <c r="U47" s="27"/>
      <c r="V47" s="13">
        <f t="shared" si="11"/>
        <v>5535</v>
      </c>
      <c r="W47" s="20">
        <f t="shared" si="10"/>
        <v>5265</v>
      </c>
      <c r="X47" s="14">
        <f t="shared" si="5"/>
        <v>95.1219512195122</v>
      </c>
    </row>
    <row r="48" spans="1:24" ht="19.5" thickBot="1">
      <c r="A48" s="21">
        <v>42</v>
      </c>
      <c r="B48" s="15" t="s">
        <v>70</v>
      </c>
      <c r="C48" s="15" t="s">
        <v>68</v>
      </c>
      <c r="D48" s="13">
        <v>1726</v>
      </c>
      <c r="E48" s="20">
        <v>1126</v>
      </c>
      <c r="F48" s="14">
        <f t="shared" si="8"/>
        <v>65.23754345307069</v>
      </c>
      <c r="G48" s="13"/>
      <c r="H48" s="20"/>
      <c r="I48" s="27"/>
      <c r="J48" s="38">
        <v>495</v>
      </c>
      <c r="K48" s="39">
        <v>495</v>
      </c>
      <c r="L48" s="27">
        <f t="shared" si="3"/>
        <v>100</v>
      </c>
      <c r="M48" s="36">
        <v>205</v>
      </c>
      <c r="N48" s="36">
        <v>115</v>
      </c>
      <c r="O48" s="27">
        <f t="shared" si="4"/>
        <v>56.09756097560976</v>
      </c>
      <c r="P48" s="36"/>
      <c r="Q48" s="36"/>
      <c r="R48" s="27" t="e">
        <f t="shared" si="13"/>
        <v>#DIV/0!</v>
      </c>
      <c r="S48" s="27"/>
      <c r="T48" s="27"/>
      <c r="U48" s="27"/>
      <c r="V48" s="13">
        <f t="shared" si="11"/>
        <v>2426</v>
      </c>
      <c r="W48" s="20">
        <f t="shared" si="10"/>
        <v>1736</v>
      </c>
      <c r="X48" s="14">
        <f t="shared" si="5"/>
        <v>71.55812036273701</v>
      </c>
    </row>
    <row r="49" spans="1:24" ht="19.5" hidden="1" thickBot="1">
      <c r="A49" s="21">
        <v>43</v>
      </c>
      <c r="B49" s="15" t="s">
        <v>70</v>
      </c>
      <c r="C49" s="15" t="s">
        <v>60</v>
      </c>
      <c r="D49" s="13"/>
      <c r="E49" s="20"/>
      <c r="F49" s="14">
        <f t="shared" si="8"/>
        <v>0</v>
      </c>
      <c r="G49" s="13"/>
      <c r="H49" s="20"/>
      <c r="I49" s="27"/>
      <c r="J49" s="38"/>
      <c r="K49" s="39"/>
      <c r="L49" s="27" t="e">
        <f t="shared" si="3"/>
        <v>#DIV/0!</v>
      </c>
      <c r="M49" s="36"/>
      <c r="N49" s="36"/>
      <c r="O49" s="27" t="e">
        <f t="shared" si="4"/>
        <v>#DIV/0!</v>
      </c>
      <c r="P49" s="36"/>
      <c r="Q49" s="36"/>
      <c r="R49" s="27" t="e">
        <f t="shared" si="13"/>
        <v>#DIV/0!</v>
      </c>
      <c r="S49" s="27"/>
      <c r="T49" s="27"/>
      <c r="U49" s="27"/>
      <c r="V49" s="13">
        <f t="shared" si="11"/>
        <v>0</v>
      </c>
      <c r="W49" s="20">
        <f t="shared" si="10"/>
        <v>0</v>
      </c>
      <c r="X49" s="14" t="e">
        <f t="shared" si="5"/>
        <v>#DIV/0!</v>
      </c>
    </row>
    <row r="50" spans="1:24" ht="19.5" hidden="1" thickBot="1">
      <c r="A50" s="21">
        <v>44</v>
      </c>
      <c r="B50" s="15" t="s">
        <v>72</v>
      </c>
      <c r="C50" s="15" t="s">
        <v>35</v>
      </c>
      <c r="D50" s="13"/>
      <c r="E50" s="20"/>
      <c r="F50" s="14">
        <f t="shared" si="8"/>
        <v>0</v>
      </c>
      <c r="G50" s="13"/>
      <c r="H50" s="20"/>
      <c r="I50" s="27" t="e">
        <f t="shared" si="9"/>
        <v>#DIV/0!</v>
      </c>
      <c r="J50" s="38"/>
      <c r="K50" s="39"/>
      <c r="L50" s="27" t="e">
        <f t="shared" si="3"/>
        <v>#DIV/0!</v>
      </c>
      <c r="M50" s="36"/>
      <c r="N50" s="36"/>
      <c r="O50" s="27" t="e">
        <f t="shared" si="4"/>
        <v>#DIV/0!</v>
      </c>
      <c r="P50" s="36"/>
      <c r="Q50" s="36"/>
      <c r="R50" s="27" t="e">
        <f t="shared" si="13"/>
        <v>#DIV/0!</v>
      </c>
      <c r="S50" s="27"/>
      <c r="T50" s="27"/>
      <c r="U50" s="27"/>
      <c r="V50" s="13">
        <f t="shared" si="11"/>
        <v>0</v>
      </c>
      <c r="W50" s="20">
        <f t="shared" si="10"/>
        <v>0</v>
      </c>
      <c r="X50" s="14" t="e">
        <f t="shared" si="5"/>
        <v>#DIV/0!</v>
      </c>
    </row>
    <row r="51" spans="1:24" ht="19.5" thickBot="1">
      <c r="A51" s="21">
        <v>45</v>
      </c>
      <c r="B51" s="15" t="s">
        <v>73</v>
      </c>
      <c r="C51" s="15" t="s">
        <v>62</v>
      </c>
      <c r="D51" s="13">
        <v>500</v>
      </c>
      <c r="E51" s="20">
        <v>500</v>
      </c>
      <c r="F51" s="14">
        <f t="shared" si="8"/>
        <v>100</v>
      </c>
      <c r="G51" s="13"/>
      <c r="H51" s="20"/>
      <c r="I51" s="27" t="e">
        <f t="shared" si="9"/>
        <v>#DIV/0!</v>
      </c>
      <c r="J51" s="38">
        <v>600</v>
      </c>
      <c r="K51" s="39">
        <v>600</v>
      </c>
      <c r="L51" s="27">
        <f t="shared" si="3"/>
        <v>100</v>
      </c>
      <c r="M51" s="36">
        <v>200</v>
      </c>
      <c r="N51" s="36">
        <v>200</v>
      </c>
      <c r="O51" s="27">
        <f t="shared" si="4"/>
        <v>100</v>
      </c>
      <c r="P51" s="36">
        <v>500</v>
      </c>
      <c r="Q51" s="36">
        <v>500</v>
      </c>
      <c r="R51" s="27">
        <f t="shared" si="13"/>
        <v>100</v>
      </c>
      <c r="S51" s="27">
        <v>300</v>
      </c>
      <c r="T51" s="27">
        <v>300</v>
      </c>
      <c r="U51" s="27">
        <f>T51/S51*100</f>
        <v>100</v>
      </c>
      <c r="V51" s="13">
        <f>D51+G51+J51+M51+P51+S51</f>
        <v>2100</v>
      </c>
      <c r="W51" s="20">
        <f>E51+H51+K51+N51+Q51+T51</f>
        <v>2100</v>
      </c>
      <c r="X51" s="14">
        <f t="shared" si="5"/>
        <v>100</v>
      </c>
    </row>
    <row r="52" spans="1:24" ht="18.75">
      <c r="A52" s="21">
        <v>46</v>
      </c>
      <c r="B52" s="15" t="s">
        <v>74</v>
      </c>
      <c r="C52" s="15" t="s">
        <v>75</v>
      </c>
      <c r="D52" s="13">
        <v>14231</v>
      </c>
      <c r="E52" s="20">
        <v>11978</v>
      </c>
      <c r="F52" s="14">
        <f t="shared" si="8"/>
        <v>84.16836483732696</v>
      </c>
      <c r="G52" s="13">
        <v>13520</v>
      </c>
      <c r="H52" s="20">
        <v>12020</v>
      </c>
      <c r="I52" s="27">
        <f t="shared" si="9"/>
        <v>88.90532544378699</v>
      </c>
      <c r="J52" s="38">
        <v>8303</v>
      </c>
      <c r="K52" s="39">
        <v>8303</v>
      </c>
      <c r="L52" s="27">
        <f t="shared" si="3"/>
        <v>100</v>
      </c>
      <c r="M52" s="36">
        <v>155</v>
      </c>
      <c r="N52" s="36">
        <v>155</v>
      </c>
      <c r="O52" s="27">
        <f t="shared" si="4"/>
        <v>100</v>
      </c>
      <c r="P52" s="36"/>
      <c r="Q52" s="36"/>
      <c r="R52" s="27" t="e">
        <f t="shared" si="13"/>
        <v>#DIV/0!</v>
      </c>
      <c r="S52" s="27"/>
      <c r="T52" s="27"/>
      <c r="U52" s="27"/>
      <c r="V52" s="13">
        <f>D52+G52+J52+M52+P52</f>
        <v>36209</v>
      </c>
      <c r="W52" s="20">
        <f>E52+H52+K52+N52+Q52</f>
        <v>32456</v>
      </c>
      <c r="X52" s="14">
        <f t="shared" si="5"/>
        <v>89.63517357563036</v>
      </c>
    </row>
    <row r="53" spans="1:24" ht="19.5" thickBot="1">
      <c r="A53" s="22"/>
      <c r="B53" s="23" t="s">
        <v>76</v>
      </c>
      <c r="C53" s="23"/>
      <c r="D53" s="24">
        <f>SUM(D5:D52)</f>
        <v>44150</v>
      </c>
      <c r="E53" s="24">
        <f>SUM(E5:E52)</f>
        <v>39804</v>
      </c>
      <c r="F53" s="25">
        <f t="shared" si="8"/>
        <v>90.15628539071348</v>
      </c>
      <c r="G53" s="24">
        <f>SUM(G8:G52)</f>
        <v>24535</v>
      </c>
      <c r="H53" s="24">
        <f>SUM(H5:H52)</f>
        <v>21560</v>
      </c>
      <c r="I53" s="28">
        <f t="shared" si="9"/>
        <v>87.87446504992867</v>
      </c>
      <c r="J53" s="29">
        <f>SUM(J5:J52)</f>
        <v>19748</v>
      </c>
      <c r="K53" s="29">
        <f>SUM(K5:K52)</f>
        <v>17023</v>
      </c>
      <c r="L53" s="29">
        <f t="shared" si="3"/>
        <v>86.20113429208021</v>
      </c>
      <c r="M53" s="30">
        <f>SUM(M5:M52)</f>
        <v>10939</v>
      </c>
      <c r="N53" s="30">
        <f>SUM(N5:N52)</f>
        <v>10519</v>
      </c>
      <c r="O53" s="29">
        <f t="shared" si="4"/>
        <v>96.16052655635798</v>
      </c>
      <c r="P53" s="30">
        <f>SUM(P5:P52)</f>
        <v>12605</v>
      </c>
      <c r="Q53" s="30">
        <f>SUM(Q5:Q52)</f>
        <v>9180</v>
      </c>
      <c r="R53" s="29">
        <f t="shared" si="13"/>
        <v>72.8282427608092</v>
      </c>
      <c r="S53" s="51">
        <f>SUM(S5:S52)</f>
        <v>350</v>
      </c>
      <c r="T53" s="51">
        <f>SUM(T5:T52)</f>
        <v>350</v>
      </c>
      <c r="U53" s="50">
        <v>100</v>
      </c>
      <c r="V53" s="42">
        <f>SUM(V5:V52)</f>
        <v>112327</v>
      </c>
      <c r="W53" s="42">
        <f>SUM(W5:W52)</f>
        <v>98436</v>
      </c>
      <c r="X53" s="28">
        <f>W53/V53*100</f>
        <v>87.63342740391892</v>
      </c>
    </row>
    <row r="54" spans="4:5" ht="18">
      <c r="D54" s="17"/>
      <c r="E54" s="18"/>
    </row>
    <row r="55" spans="4:5" ht="15" hidden="1">
      <c r="D55" s="19"/>
      <c r="E55" s="19"/>
    </row>
    <row r="56" ht="15">
      <c r="E56" s="19"/>
    </row>
  </sheetData>
  <sheetProtection/>
  <mergeCells count="32">
    <mergeCell ref="V2:X2"/>
    <mergeCell ref="V3:V4"/>
    <mergeCell ref="W3:W4"/>
    <mergeCell ref="X3:X4"/>
    <mergeCell ref="S2:U2"/>
    <mergeCell ref="S3:S4"/>
    <mergeCell ref="T3:T4"/>
    <mergeCell ref="U3:U4"/>
    <mergeCell ref="P2:R2"/>
    <mergeCell ref="P3:P4"/>
    <mergeCell ref="Q3:Q4"/>
    <mergeCell ref="R3:R4"/>
    <mergeCell ref="A1:P1"/>
    <mergeCell ref="D2:F2"/>
    <mergeCell ref="G3:G4"/>
    <mergeCell ref="H3:H4"/>
    <mergeCell ref="I3:I4"/>
    <mergeCell ref="G2:I2"/>
    <mergeCell ref="C2:C4"/>
    <mergeCell ref="B2:B4"/>
    <mergeCell ref="A2:A4"/>
    <mergeCell ref="J2:L2"/>
    <mergeCell ref="M2:O2"/>
    <mergeCell ref="M3:M4"/>
    <mergeCell ref="N3:N4"/>
    <mergeCell ref="O3:O4"/>
    <mergeCell ref="L3:L4"/>
    <mergeCell ref="D3:D4"/>
    <mergeCell ref="E3:E4"/>
    <mergeCell ref="F3:F4"/>
    <mergeCell ref="J3:J4"/>
    <mergeCell ref="K3:K4"/>
  </mergeCells>
  <printOptions/>
  <pageMargins left="0.25" right="0.25" top="0.75" bottom="0.75" header="0.3" footer="0.3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2018-03-14T09:52:11Z</cp:lastPrinted>
  <dcterms:created xsi:type="dcterms:W3CDTF">2015-12-16T06:37:27Z</dcterms:created>
  <dcterms:modified xsi:type="dcterms:W3CDTF">2018-03-15T11:44:12Z</dcterms:modified>
  <cp:category/>
  <cp:version/>
  <cp:contentType/>
  <cp:contentStatus/>
</cp:coreProperties>
</file>