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35" windowHeight="8700" activeTab="0"/>
  </bookViews>
  <sheets>
    <sheet name="Аркуш1" sheetId="1" r:id="rId1"/>
    <sheet name="Аркуш2" sheetId="2" r:id="rId2"/>
    <sheet name="Аркуш3" sheetId="3" r:id="rId3"/>
  </sheets>
  <definedNames/>
  <calcPr fullCalcOnLoad="1"/>
</workbook>
</file>

<file path=xl/sharedStrings.xml><?xml version="1.0" encoding="utf-8"?>
<sst xmlns="http://schemas.openxmlformats.org/spreadsheetml/2006/main" count="128" uniqueCount="56">
  <si>
    <t>ЗВІТ
про рух справ про лісопорушення станом на  1 липня 2018 року по Львівському ОУЛМГ</t>
  </si>
  <si>
    <t>№п/п</t>
  </si>
  <si>
    <t>Лісгоспи</t>
  </si>
  <si>
    <t>Всього 
самовільних рубок</t>
  </si>
  <si>
    <t>в т.ч. 
виявленими лісопорушниками</t>
  </si>
  <si>
    <t>які виявлені:</t>
  </si>
  <si>
    <t>в т.ч.невиявленими
лісопорушниками</t>
  </si>
  <si>
    <t>% невиявл.
від заг.
кільк.</t>
  </si>
  <si>
    <t>Оплачено  добровільно</t>
  </si>
  <si>
    <t>%  від
заг. кільк.</t>
  </si>
  <si>
    <t>ПЕРЕДАНО</t>
  </si>
  <si>
    <t>ПЕРЕДАНО В СУДИ</t>
  </si>
  <si>
    <t>Всього передано в суди</t>
  </si>
  <si>
    <t>Розглянуто судами</t>
  </si>
  <si>
    <t>Присуджено
 грн.</t>
  </si>
  <si>
    <t>Державною лісовою охороною (інж.ОЗЛ, лісничий, майстер лісу, тощо)</t>
  </si>
  <si>
    <t>Держекоінспекцією</t>
  </si>
  <si>
    <t>Поліцією</t>
  </si>
  <si>
    <t>Прокуратурою</t>
  </si>
  <si>
    <t>Іншими контролюючими органами</t>
  </si>
  <si>
    <t>Поліцію</t>
  </si>
  <si>
    <t>на виявлених</t>
  </si>
  <si>
    <t>на невиявлених</t>
  </si>
  <si>
    <t>Прокуратура</t>
  </si>
  <si>
    <t>Суди і арбітражі</t>
  </si>
  <si>
    <t>Термін добровільного 
відшкодування 
не минув</t>
  </si>
  <si>
    <t>ВІД ПОЛІЦІЇ</t>
  </si>
  <si>
    <t>ВІД ПРОКУРАТУРИ</t>
  </si>
  <si>
    <t>к-сть
випад-
ків</t>
  </si>
  <si>
    <t>кубо-
маса
м3</t>
  </si>
  <si>
    <t>збитки
грн.</t>
  </si>
  <si>
    <t>к-сть випадків</t>
  </si>
  <si>
    <t>м3</t>
  </si>
  <si>
    <t>збитки,грн</t>
  </si>
  <si>
    <t>к-сть
вип.</t>
  </si>
  <si>
    <t>к-сть
випадків</t>
  </si>
  <si>
    <t>збитки
грн</t>
  </si>
  <si>
    <t>Бібрський</t>
  </si>
  <si>
    <t>Боринський</t>
  </si>
  <si>
    <t>Бродівський</t>
  </si>
  <si>
    <t>Буський</t>
  </si>
  <si>
    <t>Дрогобицький</t>
  </si>
  <si>
    <t>Золочівський</t>
  </si>
  <si>
    <t>Львівський</t>
  </si>
  <si>
    <t>Жовківський</t>
  </si>
  <si>
    <t>Рава-Руський</t>
  </si>
  <si>
    <t>Радехівський</t>
  </si>
  <si>
    <t>Самбірський</t>
  </si>
  <si>
    <t>Сколівський</t>
  </si>
  <si>
    <t>Славський</t>
  </si>
  <si>
    <t>Ст.Самбірський</t>
  </si>
  <si>
    <t>Стрийський</t>
  </si>
  <si>
    <t>Турківський</t>
  </si>
  <si>
    <t>НПП</t>
  </si>
  <si>
    <t>ЛЛСНЦ</t>
  </si>
  <si>
    <t>Всього</t>
  </si>
</sst>
</file>

<file path=xl/styles.xml><?xml version="1.0" encoding="utf-8"?>
<styleSheet xmlns="http://schemas.openxmlformats.org/spreadsheetml/2006/main">
  <numFmts count="1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0.0%"/>
    <numFmt numFmtId="165" formatCode="0.0"/>
  </numFmts>
  <fonts count="5">
    <font>
      <sz val="10"/>
      <name val="Arial"/>
      <family val="0"/>
    </font>
    <font>
      <b/>
      <sz val="12"/>
      <name val="Arial Cyr"/>
      <family val="2"/>
    </font>
    <font>
      <sz val="10"/>
      <color indexed="8"/>
      <name val="Arial Cyr"/>
      <family val="0"/>
    </font>
    <font>
      <sz val="10"/>
      <name val="Arial Cyr"/>
      <family val="0"/>
    </font>
    <font>
      <b/>
      <sz val="10"/>
      <name val="Arial Cyr"/>
      <family val="0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0" borderId="1" xfId="0" applyFill="1" applyBorder="1" applyAlignment="1">
      <alignment/>
    </xf>
    <xf numFmtId="0" fontId="2" fillId="3" borderId="1" xfId="0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" fontId="0" fillId="4" borderId="1" xfId="0" applyNumberFormat="1" applyFill="1" applyBorder="1" applyAlignment="1">
      <alignment horizontal="center"/>
    </xf>
    <xf numFmtId="164" fontId="0" fillId="5" borderId="1" xfId="0" applyNumberFormat="1" applyFill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3" xfId="0" applyBorder="1" applyAlignment="1">
      <alignment horizontal="center" vertical="center"/>
    </xf>
    <xf numFmtId="1" fontId="0" fillId="0" borderId="1" xfId="0" applyNumberForma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3" fillId="3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1" fontId="0" fillId="5" borderId="1" xfId="0" applyNumberForma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5" xfId="0" applyNumberForma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1" fontId="4" fillId="6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/>
    </xf>
    <xf numFmtId="1" fontId="4" fillId="7" borderId="1" xfId="0" applyNumberFormat="1" applyFont="1" applyFill="1" applyBorder="1" applyAlignment="1">
      <alignment horizontal="center"/>
    </xf>
    <xf numFmtId="164" fontId="4" fillId="7" borderId="1" xfId="0" applyNumberFormat="1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1" fontId="0" fillId="7" borderId="1" xfId="0" applyNumberFormat="1" applyFill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6" borderId="13" xfId="0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0" fontId="0" fillId="6" borderId="14" xfId="0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4" xfId="0" applyBorder="1" applyAlignment="1">
      <alignment/>
    </xf>
    <xf numFmtId="0" fontId="0" fillId="0" borderId="14" xfId="0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A26"/>
  <sheetViews>
    <sheetView tabSelected="1" workbookViewId="0" topLeftCell="A1">
      <selection activeCell="C2" sqref="C2:S3"/>
    </sheetView>
  </sheetViews>
  <sheetFormatPr defaultColWidth="9.140625" defaultRowHeight="12.75"/>
  <cols>
    <col min="1" max="1" width="7.28125" style="0" customWidth="1"/>
    <col min="2" max="2" width="16.00390625" style="0" customWidth="1"/>
  </cols>
  <sheetData>
    <row r="2" spans="3:44" ht="15.75">
      <c r="C2" s="68" t="s">
        <v>0</v>
      </c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</row>
    <row r="3" spans="3:44" ht="15.75"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</row>
    <row r="5" spans="1:79" ht="12.75">
      <c r="A5" s="69" t="s">
        <v>1</v>
      </c>
      <c r="B5" s="70" t="s">
        <v>2</v>
      </c>
      <c r="C5" s="53" t="s">
        <v>3</v>
      </c>
      <c r="D5" s="16"/>
      <c r="E5" s="49"/>
      <c r="F5" s="53" t="s">
        <v>4</v>
      </c>
      <c r="G5" s="16"/>
      <c r="H5" s="49"/>
      <c r="I5" s="62" t="s">
        <v>5</v>
      </c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53" t="s">
        <v>6</v>
      </c>
      <c r="Y5" s="54"/>
      <c r="Z5" s="55"/>
      <c r="AA5" s="65" t="s">
        <v>7</v>
      </c>
      <c r="AB5" s="62" t="s">
        <v>5</v>
      </c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48" t="s">
        <v>8</v>
      </c>
      <c r="AR5" s="16"/>
      <c r="AS5" s="49"/>
      <c r="AT5" s="63" t="s">
        <v>9</v>
      </c>
      <c r="AU5" s="45" t="s">
        <v>10</v>
      </c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7"/>
      <c r="BJ5" s="45"/>
      <c r="BK5" s="46"/>
      <c r="BL5" s="47"/>
      <c r="BM5" s="45" t="s">
        <v>11</v>
      </c>
      <c r="BN5" s="46"/>
      <c r="BO5" s="46"/>
      <c r="BP5" s="46"/>
      <c r="BQ5" s="46"/>
      <c r="BR5" s="47"/>
      <c r="BS5" s="48" t="s">
        <v>12</v>
      </c>
      <c r="BT5" s="16"/>
      <c r="BU5" s="49"/>
      <c r="BV5" s="48" t="s">
        <v>13</v>
      </c>
      <c r="BW5" s="16"/>
      <c r="BX5" s="49"/>
      <c r="BY5" s="53" t="s">
        <v>14</v>
      </c>
      <c r="BZ5" s="54"/>
      <c r="CA5" s="55"/>
    </row>
    <row r="6" spans="1:79" ht="12.75">
      <c r="A6" s="69"/>
      <c r="B6" s="71"/>
      <c r="C6" s="50"/>
      <c r="D6" s="51"/>
      <c r="E6" s="52"/>
      <c r="F6" s="50"/>
      <c r="G6" s="51"/>
      <c r="H6" s="52"/>
      <c r="I6" s="59" t="s">
        <v>15</v>
      </c>
      <c r="J6" s="60"/>
      <c r="K6" s="61"/>
      <c r="L6" s="62" t="s">
        <v>16</v>
      </c>
      <c r="M6" s="62"/>
      <c r="N6" s="62"/>
      <c r="O6" s="62" t="s">
        <v>17</v>
      </c>
      <c r="P6" s="62"/>
      <c r="Q6" s="62"/>
      <c r="R6" s="62" t="s">
        <v>18</v>
      </c>
      <c r="S6" s="62"/>
      <c r="T6" s="62"/>
      <c r="U6" s="62" t="s">
        <v>19</v>
      </c>
      <c r="V6" s="62"/>
      <c r="W6" s="62"/>
      <c r="X6" s="56"/>
      <c r="Y6" s="57"/>
      <c r="Z6" s="58"/>
      <c r="AA6" s="66"/>
      <c r="AB6" s="62" t="s">
        <v>15</v>
      </c>
      <c r="AC6" s="62"/>
      <c r="AD6" s="62"/>
      <c r="AE6" s="62" t="s">
        <v>16</v>
      </c>
      <c r="AF6" s="62"/>
      <c r="AG6" s="62"/>
      <c r="AH6" s="62" t="s">
        <v>17</v>
      </c>
      <c r="AI6" s="62"/>
      <c r="AJ6" s="62"/>
      <c r="AK6" s="59" t="s">
        <v>18</v>
      </c>
      <c r="AL6" s="60"/>
      <c r="AM6" s="61"/>
      <c r="AN6" s="62" t="s">
        <v>19</v>
      </c>
      <c r="AO6" s="62"/>
      <c r="AP6" s="62"/>
      <c r="AQ6" s="50"/>
      <c r="AR6" s="51"/>
      <c r="AS6" s="52"/>
      <c r="AT6" s="63"/>
      <c r="AU6" s="45" t="s">
        <v>20</v>
      </c>
      <c r="AV6" s="46"/>
      <c r="AW6" s="47"/>
      <c r="AX6" s="64" t="s">
        <v>21</v>
      </c>
      <c r="AY6" s="64"/>
      <c r="AZ6" s="64"/>
      <c r="BA6" s="64" t="s">
        <v>22</v>
      </c>
      <c r="BB6" s="64"/>
      <c r="BC6" s="64"/>
      <c r="BD6" s="45" t="s">
        <v>23</v>
      </c>
      <c r="BE6" s="46"/>
      <c r="BF6" s="47"/>
      <c r="BG6" s="45" t="s">
        <v>24</v>
      </c>
      <c r="BH6" s="46"/>
      <c r="BI6" s="47"/>
      <c r="BJ6" s="59" t="s">
        <v>25</v>
      </c>
      <c r="BK6" s="46"/>
      <c r="BL6" s="47"/>
      <c r="BM6" s="45" t="s">
        <v>26</v>
      </c>
      <c r="BN6" s="46"/>
      <c r="BO6" s="47"/>
      <c r="BP6" s="45" t="s">
        <v>27</v>
      </c>
      <c r="BQ6" s="46"/>
      <c r="BR6" s="47"/>
      <c r="BS6" s="50"/>
      <c r="BT6" s="51"/>
      <c r="BU6" s="52"/>
      <c r="BV6" s="50"/>
      <c r="BW6" s="51"/>
      <c r="BX6" s="52"/>
      <c r="BY6" s="56"/>
      <c r="BZ6" s="57"/>
      <c r="CA6" s="58"/>
    </row>
    <row r="7" spans="1:79" ht="38.25">
      <c r="A7" s="69"/>
      <c r="B7" s="72"/>
      <c r="C7" s="3" t="s">
        <v>28</v>
      </c>
      <c r="D7" s="3" t="s">
        <v>29</v>
      </c>
      <c r="E7" s="3" t="s">
        <v>30</v>
      </c>
      <c r="F7" s="3" t="s">
        <v>28</v>
      </c>
      <c r="G7" s="3" t="s">
        <v>29</v>
      </c>
      <c r="H7" s="3" t="s">
        <v>30</v>
      </c>
      <c r="I7" s="4" t="s">
        <v>31</v>
      </c>
      <c r="J7" s="2" t="s">
        <v>32</v>
      </c>
      <c r="K7" s="5" t="s">
        <v>33</v>
      </c>
      <c r="L7" s="5" t="s">
        <v>31</v>
      </c>
      <c r="M7" s="5" t="s">
        <v>32</v>
      </c>
      <c r="N7" s="5" t="s">
        <v>33</v>
      </c>
      <c r="O7" s="5" t="s">
        <v>31</v>
      </c>
      <c r="P7" s="5" t="s">
        <v>32</v>
      </c>
      <c r="Q7" s="5" t="s">
        <v>33</v>
      </c>
      <c r="R7" s="5" t="s">
        <v>31</v>
      </c>
      <c r="S7" s="5" t="s">
        <v>32</v>
      </c>
      <c r="T7" s="5" t="s">
        <v>33</v>
      </c>
      <c r="U7" s="5" t="s">
        <v>31</v>
      </c>
      <c r="V7" s="5" t="s">
        <v>32</v>
      </c>
      <c r="W7" s="5" t="s">
        <v>33</v>
      </c>
      <c r="X7" s="3" t="s">
        <v>34</v>
      </c>
      <c r="Y7" s="3" t="s">
        <v>29</v>
      </c>
      <c r="Z7" s="3" t="s">
        <v>30</v>
      </c>
      <c r="AA7" s="67"/>
      <c r="AB7" s="5" t="s">
        <v>31</v>
      </c>
      <c r="AC7" s="5" t="s">
        <v>32</v>
      </c>
      <c r="AD7" s="5" t="s">
        <v>33</v>
      </c>
      <c r="AE7" s="5" t="s">
        <v>31</v>
      </c>
      <c r="AF7" s="5" t="s">
        <v>32</v>
      </c>
      <c r="AG7" s="5" t="s">
        <v>33</v>
      </c>
      <c r="AH7" s="5" t="s">
        <v>31</v>
      </c>
      <c r="AI7" s="5" t="s">
        <v>32</v>
      </c>
      <c r="AJ7" s="5" t="s">
        <v>33</v>
      </c>
      <c r="AK7" s="5" t="s">
        <v>31</v>
      </c>
      <c r="AL7" s="5" t="s">
        <v>32</v>
      </c>
      <c r="AM7" s="5" t="s">
        <v>33</v>
      </c>
      <c r="AN7" s="5" t="s">
        <v>31</v>
      </c>
      <c r="AO7" s="5" t="s">
        <v>32</v>
      </c>
      <c r="AP7" s="5" t="s">
        <v>33</v>
      </c>
      <c r="AQ7" s="3" t="s">
        <v>34</v>
      </c>
      <c r="AR7" s="3" t="s">
        <v>29</v>
      </c>
      <c r="AS7" s="3" t="s">
        <v>30</v>
      </c>
      <c r="AT7" s="63"/>
      <c r="AU7" s="3" t="s">
        <v>34</v>
      </c>
      <c r="AV7" s="3" t="s">
        <v>29</v>
      </c>
      <c r="AW7" s="3" t="s">
        <v>30</v>
      </c>
      <c r="AX7" s="3" t="s">
        <v>34</v>
      </c>
      <c r="AY7" s="3" t="s">
        <v>29</v>
      </c>
      <c r="AZ7" s="3" t="s">
        <v>30</v>
      </c>
      <c r="BA7" s="3" t="s">
        <v>34</v>
      </c>
      <c r="BB7" s="3" t="s">
        <v>29</v>
      </c>
      <c r="BC7" s="3" t="s">
        <v>30</v>
      </c>
      <c r="BD7" s="3" t="s">
        <v>34</v>
      </c>
      <c r="BE7" s="3" t="s">
        <v>29</v>
      </c>
      <c r="BF7" s="3" t="s">
        <v>30</v>
      </c>
      <c r="BG7" s="3" t="s">
        <v>34</v>
      </c>
      <c r="BH7" s="3" t="s">
        <v>29</v>
      </c>
      <c r="BI7" s="3" t="s">
        <v>30</v>
      </c>
      <c r="BJ7" s="3" t="s">
        <v>34</v>
      </c>
      <c r="BK7" s="3" t="s">
        <v>29</v>
      </c>
      <c r="BL7" s="3" t="s">
        <v>30</v>
      </c>
      <c r="BM7" s="3" t="s">
        <v>34</v>
      </c>
      <c r="BN7" s="3" t="s">
        <v>29</v>
      </c>
      <c r="BO7" s="3" t="s">
        <v>30</v>
      </c>
      <c r="BP7" s="3" t="s">
        <v>34</v>
      </c>
      <c r="BQ7" s="3" t="s">
        <v>29</v>
      </c>
      <c r="BR7" s="3" t="s">
        <v>30</v>
      </c>
      <c r="BS7" s="3" t="s">
        <v>34</v>
      </c>
      <c r="BT7" s="3" t="s">
        <v>29</v>
      </c>
      <c r="BU7" s="3" t="s">
        <v>30</v>
      </c>
      <c r="BV7" s="3" t="s">
        <v>34</v>
      </c>
      <c r="BW7" s="3" t="s">
        <v>29</v>
      </c>
      <c r="BX7" s="3" t="s">
        <v>30</v>
      </c>
      <c r="BY7" s="3" t="s">
        <v>35</v>
      </c>
      <c r="BZ7" s="3" t="s">
        <v>29</v>
      </c>
      <c r="CA7" s="3" t="s">
        <v>36</v>
      </c>
    </row>
    <row r="8" spans="1:79" ht="12.75">
      <c r="A8" s="6">
        <v>1</v>
      </c>
      <c r="B8" s="7" t="s">
        <v>37</v>
      </c>
      <c r="C8" s="8">
        <f>F8+X8</f>
        <v>8</v>
      </c>
      <c r="D8" s="9">
        <f aca="true" t="shared" si="0" ref="D8:E25">G8+Y8</f>
        <v>5</v>
      </c>
      <c r="E8" s="8">
        <f>H8+Z8</f>
        <v>30256</v>
      </c>
      <c r="F8" s="10">
        <f>I8+L8+O8+R8+U8</f>
        <v>8</v>
      </c>
      <c r="G8" s="10">
        <f aca="true" t="shared" si="1" ref="G8:H23">J8+M8+P8+S8+V8</f>
        <v>5</v>
      </c>
      <c r="H8" s="10">
        <f t="shared" si="1"/>
        <v>30256</v>
      </c>
      <c r="I8" s="11">
        <v>8</v>
      </c>
      <c r="J8" s="11">
        <v>5</v>
      </c>
      <c r="K8" s="11">
        <v>30256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2">
        <f aca="true" t="shared" si="2" ref="X8:Z23">AB8+AE8+AH8+AK8+AN8</f>
        <v>0</v>
      </c>
      <c r="Y8" s="12">
        <f t="shared" si="2"/>
        <v>0</v>
      </c>
      <c r="Z8" s="12">
        <f t="shared" si="2"/>
        <v>0</v>
      </c>
      <c r="AA8" s="13">
        <f aca="true" t="shared" si="3" ref="AA8:AA26">(Y8)/D8</f>
        <v>0</v>
      </c>
      <c r="AB8" s="11"/>
      <c r="AC8" s="11"/>
      <c r="AD8" s="11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1">
        <v>6</v>
      </c>
      <c r="AR8" s="11">
        <v>3</v>
      </c>
      <c r="AS8" s="11">
        <v>23117</v>
      </c>
      <c r="AT8" s="13">
        <f aca="true" t="shared" si="4" ref="AT8:AT26">AS8/E8</f>
        <v>0.7640468006345849</v>
      </c>
      <c r="AU8" s="10">
        <f>AX8+BA8</f>
        <v>2</v>
      </c>
      <c r="AV8" s="10">
        <f aca="true" t="shared" si="5" ref="AV8:AW23">AY8+BB8</f>
        <v>2</v>
      </c>
      <c r="AW8" s="10">
        <f t="shared" si="5"/>
        <v>7139</v>
      </c>
      <c r="AX8" s="11">
        <v>2</v>
      </c>
      <c r="AY8" s="11">
        <v>2</v>
      </c>
      <c r="AZ8" s="11">
        <v>7139</v>
      </c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>
        <v>2</v>
      </c>
      <c r="BN8" s="11">
        <v>2</v>
      </c>
      <c r="BO8" s="11">
        <v>7139</v>
      </c>
      <c r="BP8" s="11"/>
      <c r="BQ8" s="11"/>
      <c r="BR8" s="11"/>
      <c r="BS8" s="15">
        <f>BG8+BM8+BP8</f>
        <v>2</v>
      </c>
      <c r="BT8" s="15">
        <f>BH8+BN8+BQ8</f>
        <v>2</v>
      </c>
      <c r="BU8" s="15">
        <f>BI8+BO8+BR8</f>
        <v>7139</v>
      </c>
      <c r="BV8" s="2"/>
      <c r="BW8" s="2"/>
      <c r="BX8" s="2"/>
      <c r="BY8" s="2"/>
      <c r="BZ8" s="2"/>
      <c r="CA8" s="2"/>
    </row>
    <row r="9" spans="1:79" ht="12.75">
      <c r="A9" s="6">
        <v>2</v>
      </c>
      <c r="B9" s="7" t="s">
        <v>38</v>
      </c>
      <c r="C9" s="8">
        <f aca="true" t="shared" si="6" ref="C9:C25">F9+X9</f>
        <v>19</v>
      </c>
      <c r="D9" s="8">
        <f t="shared" si="0"/>
        <v>49</v>
      </c>
      <c r="E9" s="9">
        <f>H9+Z9</f>
        <v>206847</v>
      </c>
      <c r="F9" s="10">
        <f aca="true" t="shared" si="7" ref="F9:F25">I9+L9+O9+R9+U9</f>
        <v>11</v>
      </c>
      <c r="G9" s="10">
        <f t="shared" si="1"/>
        <v>36</v>
      </c>
      <c r="H9" s="10">
        <f t="shared" si="1"/>
        <v>162647</v>
      </c>
      <c r="I9" s="11">
        <v>11</v>
      </c>
      <c r="J9" s="11">
        <v>36</v>
      </c>
      <c r="K9" s="11">
        <v>162647</v>
      </c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2">
        <f t="shared" si="2"/>
        <v>8</v>
      </c>
      <c r="Y9" s="12">
        <f t="shared" si="2"/>
        <v>13</v>
      </c>
      <c r="Z9" s="12">
        <f t="shared" si="2"/>
        <v>44200</v>
      </c>
      <c r="AA9" s="13">
        <f t="shared" si="3"/>
        <v>0.2653061224489796</v>
      </c>
      <c r="AB9" s="11">
        <v>8</v>
      </c>
      <c r="AC9" s="11">
        <v>13</v>
      </c>
      <c r="AD9" s="11">
        <v>44200</v>
      </c>
      <c r="AE9" s="14"/>
      <c r="AF9" s="14"/>
      <c r="AG9" s="14"/>
      <c r="AH9" s="14"/>
      <c r="AI9" s="14"/>
      <c r="AJ9" s="14"/>
      <c r="AK9" s="14"/>
      <c r="AL9" s="14"/>
      <c r="AM9" s="14"/>
      <c r="AN9" s="17"/>
      <c r="AO9" s="17"/>
      <c r="AP9" s="17"/>
      <c r="AQ9" s="11">
        <v>1</v>
      </c>
      <c r="AR9" s="11">
        <v>0.3</v>
      </c>
      <c r="AS9" s="11">
        <v>3891</v>
      </c>
      <c r="AT9" s="13">
        <f t="shared" si="4"/>
        <v>0.018811005235753964</v>
      </c>
      <c r="AU9" s="10">
        <f aca="true" t="shared" si="8" ref="AU9:AU24">AX9+BA9</f>
        <v>11</v>
      </c>
      <c r="AV9" s="10">
        <f t="shared" si="5"/>
        <v>21</v>
      </c>
      <c r="AW9" s="10">
        <f t="shared" si="5"/>
        <v>65951</v>
      </c>
      <c r="AX9" s="11">
        <v>3</v>
      </c>
      <c r="AY9" s="11">
        <v>8</v>
      </c>
      <c r="AZ9" s="11">
        <v>21751</v>
      </c>
      <c r="BA9" s="11">
        <v>8</v>
      </c>
      <c r="BB9" s="11">
        <v>13</v>
      </c>
      <c r="BC9" s="11">
        <v>44200</v>
      </c>
      <c r="BD9" s="11"/>
      <c r="BE9" s="11"/>
      <c r="BF9" s="11"/>
      <c r="BG9" s="11"/>
      <c r="BH9" s="11"/>
      <c r="BI9" s="11"/>
      <c r="BJ9" s="11">
        <v>7</v>
      </c>
      <c r="BK9" s="11">
        <v>28</v>
      </c>
      <c r="BL9" s="11">
        <v>137005</v>
      </c>
      <c r="BM9" s="11"/>
      <c r="BN9" s="11"/>
      <c r="BO9" s="11"/>
      <c r="BP9" s="11"/>
      <c r="BQ9" s="11"/>
      <c r="BR9" s="11"/>
      <c r="BS9" s="15">
        <f aca="true" t="shared" si="9" ref="BS9:BU26">BG9+BM9+BP9</f>
        <v>0</v>
      </c>
      <c r="BT9" s="15">
        <f t="shared" si="9"/>
        <v>0</v>
      </c>
      <c r="BU9" s="15">
        <f t="shared" si="9"/>
        <v>0</v>
      </c>
      <c r="BV9" s="2"/>
      <c r="BW9" s="2"/>
      <c r="BX9" s="2"/>
      <c r="BY9" s="2"/>
      <c r="BZ9" s="2"/>
      <c r="CA9" s="2"/>
    </row>
    <row r="10" spans="1:79" ht="12.75">
      <c r="A10" s="6">
        <v>3</v>
      </c>
      <c r="B10" s="18" t="s">
        <v>39</v>
      </c>
      <c r="C10" s="8">
        <f t="shared" si="6"/>
        <v>11</v>
      </c>
      <c r="D10" s="19">
        <f t="shared" si="0"/>
        <v>33</v>
      </c>
      <c r="E10" s="8">
        <f t="shared" si="0"/>
        <v>181792</v>
      </c>
      <c r="F10" s="10">
        <f t="shared" si="7"/>
        <v>10</v>
      </c>
      <c r="G10" s="10">
        <f t="shared" si="1"/>
        <v>21</v>
      </c>
      <c r="H10" s="10">
        <f t="shared" si="1"/>
        <v>111903</v>
      </c>
      <c r="I10" s="11">
        <v>10</v>
      </c>
      <c r="J10" s="11">
        <v>21</v>
      </c>
      <c r="K10" s="11">
        <v>111903</v>
      </c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2">
        <f t="shared" si="2"/>
        <v>1</v>
      </c>
      <c r="Y10" s="12">
        <f t="shared" si="2"/>
        <v>12</v>
      </c>
      <c r="Z10" s="12">
        <f t="shared" si="2"/>
        <v>69889</v>
      </c>
      <c r="AA10" s="13">
        <f t="shared" si="3"/>
        <v>0.36363636363636365</v>
      </c>
      <c r="AB10" s="11">
        <v>1</v>
      </c>
      <c r="AC10" s="11">
        <v>12</v>
      </c>
      <c r="AD10" s="11">
        <v>69889</v>
      </c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1">
        <v>7</v>
      </c>
      <c r="AR10" s="11">
        <v>10</v>
      </c>
      <c r="AS10" s="11">
        <v>45134</v>
      </c>
      <c r="AT10" s="13">
        <f t="shared" si="4"/>
        <v>0.24827275127618378</v>
      </c>
      <c r="AU10" s="10">
        <f t="shared" si="8"/>
        <v>2</v>
      </c>
      <c r="AV10" s="10">
        <f t="shared" si="5"/>
        <v>20</v>
      </c>
      <c r="AW10" s="10">
        <f t="shared" si="5"/>
        <v>127305</v>
      </c>
      <c r="AX10" s="11">
        <v>1</v>
      </c>
      <c r="AY10" s="11">
        <v>8</v>
      </c>
      <c r="AZ10" s="11">
        <v>57416</v>
      </c>
      <c r="BA10" s="11">
        <v>1</v>
      </c>
      <c r="BB10" s="11">
        <v>12</v>
      </c>
      <c r="BC10" s="11">
        <v>69889</v>
      </c>
      <c r="BD10" s="11"/>
      <c r="BE10" s="11"/>
      <c r="BF10" s="11"/>
      <c r="BG10" s="11">
        <v>2</v>
      </c>
      <c r="BH10" s="11">
        <v>3</v>
      </c>
      <c r="BI10" s="11">
        <v>9353</v>
      </c>
      <c r="BJ10" s="11"/>
      <c r="BK10" s="11"/>
      <c r="BL10" s="11"/>
      <c r="BM10" s="11"/>
      <c r="BN10" s="11"/>
      <c r="BO10" s="11"/>
      <c r="BP10" s="11"/>
      <c r="BQ10" s="11"/>
      <c r="BR10" s="11"/>
      <c r="BS10" s="15">
        <f t="shared" si="9"/>
        <v>2</v>
      </c>
      <c r="BT10" s="15">
        <f t="shared" si="9"/>
        <v>3</v>
      </c>
      <c r="BU10" s="15">
        <f t="shared" si="9"/>
        <v>9353</v>
      </c>
      <c r="BV10" s="2"/>
      <c r="BW10" s="2"/>
      <c r="BX10" s="20"/>
      <c r="BY10" s="2"/>
      <c r="BZ10" s="2"/>
      <c r="CA10" s="20"/>
    </row>
    <row r="11" spans="1:79" ht="12.75">
      <c r="A11" s="6">
        <v>4</v>
      </c>
      <c r="B11" s="7" t="s">
        <v>40</v>
      </c>
      <c r="C11" s="8">
        <f t="shared" si="6"/>
        <v>4</v>
      </c>
      <c r="D11" s="8">
        <f t="shared" si="0"/>
        <v>6</v>
      </c>
      <c r="E11" s="8">
        <f t="shared" si="0"/>
        <v>19492</v>
      </c>
      <c r="F11" s="10">
        <f t="shared" si="7"/>
        <v>4</v>
      </c>
      <c r="G11" s="10">
        <f t="shared" si="1"/>
        <v>6</v>
      </c>
      <c r="H11" s="10">
        <f t="shared" si="1"/>
        <v>19492</v>
      </c>
      <c r="I11" s="11">
        <v>4</v>
      </c>
      <c r="J11" s="11">
        <v>6</v>
      </c>
      <c r="K11" s="17">
        <v>19492</v>
      </c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2">
        <f t="shared" si="2"/>
        <v>0</v>
      </c>
      <c r="Y11" s="12">
        <f t="shared" si="2"/>
        <v>0</v>
      </c>
      <c r="Z11" s="12">
        <f t="shared" si="2"/>
        <v>0</v>
      </c>
      <c r="AA11" s="13">
        <f t="shared" si="3"/>
        <v>0</v>
      </c>
      <c r="AB11" s="17"/>
      <c r="AC11" s="17"/>
      <c r="AD11" s="17"/>
      <c r="AE11" s="17"/>
      <c r="AF11" s="17"/>
      <c r="AG11" s="17"/>
      <c r="AH11" s="14"/>
      <c r="AI11" s="14"/>
      <c r="AJ11" s="14"/>
      <c r="AK11" s="14"/>
      <c r="AL11" s="14"/>
      <c r="AM11" s="14"/>
      <c r="AN11" s="21"/>
      <c r="AO11" s="21"/>
      <c r="AP11" s="17"/>
      <c r="AQ11" s="11">
        <v>4</v>
      </c>
      <c r="AR11" s="11">
        <v>6</v>
      </c>
      <c r="AS11" s="11">
        <v>19492</v>
      </c>
      <c r="AT11" s="13">
        <f t="shared" si="4"/>
        <v>1</v>
      </c>
      <c r="AU11" s="10">
        <f t="shared" si="8"/>
        <v>0</v>
      </c>
      <c r="AV11" s="10">
        <f t="shared" si="5"/>
        <v>0</v>
      </c>
      <c r="AW11" s="10">
        <f t="shared" si="5"/>
        <v>0</v>
      </c>
      <c r="AX11" s="11"/>
      <c r="AY11" s="11"/>
      <c r="AZ11" s="11"/>
      <c r="BA11" s="11"/>
      <c r="BB11" s="11"/>
      <c r="BC11" s="11"/>
      <c r="BD11" s="22"/>
      <c r="BE11" s="22"/>
      <c r="BF11" s="22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5">
        <f t="shared" si="9"/>
        <v>0</v>
      </c>
      <c r="BT11" s="15">
        <f t="shared" si="9"/>
        <v>0</v>
      </c>
      <c r="BU11" s="15">
        <f t="shared" si="9"/>
        <v>0</v>
      </c>
      <c r="BV11" s="2"/>
      <c r="BW11" s="2"/>
      <c r="BX11" s="2"/>
      <c r="BY11" s="2"/>
      <c r="BZ11" s="2"/>
      <c r="CA11" s="2"/>
    </row>
    <row r="12" spans="1:79" ht="12.75">
      <c r="A12" s="6">
        <v>5</v>
      </c>
      <c r="B12" s="7" t="s">
        <v>41</v>
      </c>
      <c r="C12" s="8">
        <f t="shared" si="6"/>
        <v>8</v>
      </c>
      <c r="D12" s="8">
        <f t="shared" si="0"/>
        <v>49</v>
      </c>
      <c r="E12" s="8">
        <f t="shared" si="0"/>
        <v>259405</v>
      </c>
      <c r="F12" s="10">
        <f>I12+L12+O12+R12+U12</f>
        <v>3</v>
      </c>
      <c r="G12" s="10">
        <f>J12+M12+P12+S12+V12</f>
        <v>9</v>
      </c>
      <c r="H12" s="10">
        <f>K12+N12+Q12+T12+W12</f>
        <v>48644</v>
      </c>
      <c r="I12" s="22">
        <v>3</v>
      </c>
      <c r="J12" s="22">
        <v>9</v>
      </c>
      <c r="K12" s="22">
        <v>48644</v>
      </c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12">
        <f t="shared" si="2"/>
        <v>5</v>
      </c>
      <c r="Y12" s="12">
        <f t="shared" si="2"/>
        <v>40</v>
      </c>
      <c r="Z12" s="12">
        <f t="shared" si="2"/>
        <v>210761</v>
      </c>
      <c r="AA12" s="13">
        <f t="shared" si="3"/>
        <v>0.8163265306122449</v>
      </c>
      <c r="AB12" s="22">
        <v>5</v>
      </c>
      <c r="AC12" s="22">
        <v>40</v>
      </c>
      <c r="AD12" s="22">
        <v>210761</v>
      </c>
      <c r="AE12" s="22"/>
      <c r="AF12" s="22"/>
      <c r="AG12" s="22"/>
      <c r="AH12" s="24"/>
      <c r="AI12" s="24"/>
      <c r="AJ12" s="24"/>
      <c r="AK12" s="24"/>
      <c r="AL12" s="24"/>
      <c r="AM12" s="24"/>
      <c r="AN12" s="24"/>
      <c r="AO12" s="24"/>
      <c r="AP12" s="24"/>
      <c r="AQ12" s="22">
        <v>2</v>
      </c>
      <c r="AR12" s="22">
        <v>4</v>
      </c>
      <c r="AS12" s="22">
        <v>11864</v>
      </c>
      <c r="AT12" s="13">
        <f t="shared" si="4"/>
        <v>0.04573543301015786</v>
      </c>
      <c r="AU12" s="10">
        <f t="shared" si="8"/>
        <v>6</v>
      </c>
      <c r="AV12" s="10">
        <f t="shared" si="5"/>
        <v>45</v>
      </c>
      <c r="AW12" s="10">
        <f t="shared" si="5"/>
        <v>247541</v>
      </c>
      <c r="AX12" s="11"/>
      <c r="AY12" s="11"/>
      <c r="AZ12" s="11"/>
      <c r="BA12" s="22">
        <v>6</v>
      </c>
      <c r="BB12" s="22">
        <v>45</v>
      </c>
      <c r="BC12" s="22">
        <v>247541</v>
      </c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5">
        <f t="shared" si="9"/>
        <v>0</v>
      </c>
      <c r="BT12" s="15">
        <f t="shared" si="9"/>
        <v>0</v>
      </c>
      <c r="BU12" s="15">
        <f t="shared" si="9"/>
        <v>0</v>
      </c>
      <c r="BV12" s="2"/>
      <c r="BW12" s="2"/>
      <c r="BX12" s="2"/>
      <c r="BY12" s="2"/>
      <c r="BZ12" s="2"/>
      <c r="CA12" s="2"/>
    </row>
    <row r="13" spans="1:79" ht="12.75">
      <c r="A13" s="6">
        <v>6</v>
      </c>
      <c r="B13" s="7" t="s">
        <v>42</v>
      </c>
      <c r="C13" s="8">
        <f t="shared" si="6"/>
        <v>9</v>
      </c>
      <c r="D13" s="8">
        <f t="shared" si="0"/>
        <v>15</v>
      </c>
      <c r="E13" s="8">
        <f t="shared" si="0"/>
        <v>89729</v>
      </c>
      <c r="F13" s="10">
        <f t="shared" si="7"/>
        <v>8</v>
      </c>
      <c r="G13" s="10">
        <f t="shared" si="1"/>
        <v>6</v>
      </c>
      <c r="H13" s="10">
        <f t="shared" si="1"/>
        <v>12598</v>
      </c>
      <c r="I13" s="11">
        <v>8</v>
      </c>
      <c r="J13" s="11">
        <v>6</v>
      </c>
      <c r="K13" s="11">
        <v>12598</v>
      </c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2">
        <f t="shared" si="2"/>
        <v>1</v>
      </c>
      <c r="Y13" s="12">
        <f t="shared" si="2"/>
        <v>9</v>
      </c>
      <c r="Z13" s="12">
        <f t="shared" si="2"/>
        <v>77131</v>
      </c>
      <c r="AA13" s="13">
        <f t="shared" si="3"/>
        <v>0.6</v>
      </c>
      <c r="AB13" s="11">
        <v>1</v>
      </c>
      <c r="AC13" s="11">
        <v>9</v>
      </c>
      <c r="AD13" s="11">
        <v>77131</v>
      </c>
      <c r="AE13" s="17"/>
      <c r="AF13" s="17"/>
      <c r="AG13" s="17"/>
      <c r="AH13" s="24"/>
      <c r="AI13" s="24"/>
      <c r="AJ13" s="24"/>
      <c r="AK13" s="24"/>
      <c r="AL13" s="24"/>
      <c r="AM13" s="24"/>
      <c r="AN13" s="24"/>
      <c r="AO13" s="24"/>
      <c r="AP13" s="24"/>
      <c r="AQ13" s="11">
        <v>3</v>
      </c>
      <c r="AR13" s="11">
        <v>0.1</v>
      </c>
      <c r="AS13" s="11">
        <v>1198</v>
      </c>
      <c r="AT13" s="13">
        <f t="shared" si="4"/>
        <v>0.013351313399235476</v>
      </c>
      <c r="AU13" s="10">
        <f t="shared" si="8"/>
        <v>1</v>
      </c>
      <c r="AV13" s="10">
        <f t="shared" si="5"/>
        <v>9</v>
      </c>
      <c r="AW13" s="10">
        <f t="shared" si="5"/>
        <v>77131</v>
      </c>
      <c r="AX13" s="11"/>
      <c r="AY13" s="11"/>
      <c r="AZ13" s="11"/>
      <c r="BA13" s="11">
        <v>1</v>
      </c>
      <c r="BB13" s="11">
        <v>9</v>
      </c>
      <c r="BC13" s="11">
        <v>77131</v>
      </c>
      <c r="BD13" s="11">
        <v>2</v>
      </c>
      <c r="BE13" s="11">
        <v>5</v>
      </c>
      <c r="BF13" s="11">
        <v>9916</v>
      </c>
      <c r="BG13" s="11"/>
      <c r="BH13" s="25"/>
      <c r="BI13" s="11"/>
      <c r="BJ13" s="11">
        <v>3</v>
      </c>
      <c r="BK13" s="11">
        <v>1</v>
      </c>
      <c r="BL13" s="11">
        <v>1484</v>
      </c>
      <c r="BM13" s="11"/>
      <c r="BN13" s="11"/>
      <c r="BO13" s="11"/>
      <c r="BP13" s="11">
        <v>1</v>
      </c>
      <c r="BQ13" s="25">
        <v>3</v>
      </c>
      <c r="BR13" s="11">
        <v>6499</v>
      </c>
      <c r="BS13" s="15">
        <f t="shared" si="9"/>
        <v>1</v>
      </c>
      <c r="BT13" s="15">
        <f t="shared" si="9"/>
        <v>3</v>
      </c>
      <c r="BU13" s="15">
        <f t="shared" si="9"/>
        <v>6499</v>
      </c>
      <c r="BV13" s="2">
        <v>1</v>
      </c>
      <c r="BW13" s="2">
        <v>3</v>
      </c>
      <c r="BX13" s="2">
        <v>6499</v>
      </c>
      <c r="BY13" s="2">
        <v>1</v>
      </c>
      <c r="BZ13" s="2">
        <v>3</v>
      </c>
      <c r="CA13" s="2">
        <v>6499</v>
      </c>
    </row>
    <row r="14" spans="1:79" ht="12.75">
      <c r="A14" s="6">
        <v>7</v>
      </c>
      <c r="B14" s="7" t="s">
        <v>43</v>
      </c>
      <c r="C14" s="8">
        <f t="shared" si="6"/>
        <v>13</v>
      </c>
      <c r="D14" s="8">
        <f t="shared" si="0"/>
        <v>69</v>
      </c>
      <c r="E14" s="8">
        <f t="shared" si="0"/>
        <v>461079</v>
      </c>
      <c r="F14" s="10">
        <f t="shared" si="7"/>
        <v>7</v>
      </c>
      <c r="G14" s="10">
        <f t="shared" si="1"/>
        <v>13</v>
      </c>
      <c r="H14" s="10">
        <f t="shared" si="1"/>
        <v>87232</v>
      </c>
      <c r="I14" s="22">
        <v>7</v>
      </c>
      <c r="J14" s="22">
        <v>13</v>
      </c>
      <c r="K14" s="22">
        <v>87232</v>
      </c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2">
        <f t="shared" si="2"/>
        <v>6</v>
      </c>
      <c r="Y14" s="12">
        <f t="shared" si="2"/>
        <v>56</v>
      </c>
      <c r="Z14" s="12">
        <f t="shared" si="2"/>
        <v>373847</v>
      </c>
      <c r="AA14" s="13">
        <f t="shared" si="3"/>
        <v>0.8115942028985508</v>
      </c>
      <c r="AB14" s="22">
        <v>6</v>
      </c>
      <c r="AC14" s="22">
        <v>56</v>
      </c>
      <c r="AD14" s="22">
        <v>373847</v>
      </c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2">
        <v>5</v>
      </c>
      <c r="AR14" s="22">
        <v>4</v>
      </c>
      <c r="AS14" s="22">
        <v>21806</v>
      </c>
      <c r="AT14" s="13">
        <f t="shared" si="4"/>
        <v>0.04729341392689756</v>
      </c>
      <c r="AU14" s="10">
        <f t="shared" si="8"/>
        <v>7</v>
      </c>
      <c r="AV14" s="10">
        <f t="shared" si="5"/>
        <v>61</v>
      </c>
      <c r="AW14" s="10">
        <f t="shared" si="5"/>
        <v>390977</v>
      </c>
      <c r="AX14" s="11">
        <v>1</v>
      </c>
      <c r="AY14" s="11">
        <v>5</v>
      </c>
      <c r="AZ14" s="11">
        <v>17130</v>
      </c>
      <c r="BA14" s="22">
        <v>6</v>
      </c>
      <c r="BB14" s="22">
        <v>56</v>
      </c>
      <c r="BC14" s="22">
        <v>373847</v>
      </c>
      <c r="BD14" s="11">
        <v>1</v>
      </c>
      <c r="BE14" s="11">
        <v>4</v>
      </c>
      <c r="BF14" s="11">
        <v>48296</v>
      </c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5">
        <f t="shared" si="9"/>
        <v>0</v>
      </c>
      <c r="BT14" s="15">
        <f t="shared" si="9"/>
        <v>0</v>
      </c>
      <c r="BU14" s="15">
        <f t="shared" si="9"/>
        <v>0</v>
      </c>
      <c r="BV14" s="2"/>
      <c r="BW14" s="2"/>
      <c r="BX14" s="2"/>
      <c r="BY14" s="2"/>
      <c r="BZ14" s="2"/>
      <c r="CA14" s="2"/>
    </row>
    <row r="15" spans="1:79" ht="12.75">
      <c r="A15" s="6">
        <v>8</v>
      </c>
      <c r="B15" s="7" t="s">
        <v>44</v>
      </c>
      <c r="C15" s="8">
        <f t="shared" si="6"/>
        <v>29</v>
      </c>
      <c r="D15" s="8">
        <f t="shared" si="0"/>
        <v>38</v>
      </c>
      <c r="E15" s="8">
        <f t="shared" si="0"/>
        <v>247675</v>
      </c>
      <c r="F15" s="10">
        <f t="shared" si="7"/>
        <v>26</v>
      </c>
      <c r="G15" s="10">
        <f t="shared" si="1"/>
        <v>10</v>
      </c>
      <c r="H15" s="10">
        <f t="shared" si="1"/>
        <v>36967</v>
      </c>
      <c r="I15" s="11">
        <v>26</v>
      </c>
      <c r="J15" s="11">
        <v>10</v>
      </c>
      <c r="K15" s="11">
        <v>36967</v>
      </c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2">
        <f t="shared" si="2"/>
        <v>3</v>
      </c>
      <c r="Y15" s="12">
        <f t="shared" si="2"/>
        <v>28</v>
      </c>
      <c r="Z15" s="12">
        <f t="shared" si="2"/>
        <v>210708</v>
      </c>
      <c r="AA15" s="13">
        <f t="shared" si="3"/>
        <v>0.7368421052631579</v>
      </c>
      <c r="AB15" s="11">
        <v>3</v>
      </c>
      <c r="AC15" s="11">
        <v>28</v>
      </c>
      <c r="AD15" s="11">
        <v>210708</v>
      </c>
      <c r="AE15" s="17"/>
      <c r="AF15" s="17"/>
      <c r="AG15" s="17"/>
      <c r="AH15" s="24"/>
      <c r="AI15" s="24"/>
      <c r="AJ15" s="24"/>
      <c r="AK15" s="24"/>
      <c r="AL15" s="24"/>
      <c r="AM15" s="24"/>
      <c r="AN15" s="24"/>
      <c r="AO15" s="24"/>
      <c r="AP15" s="24"/>
      <c r="AQ15" s="17">
        <v>26</v>
      </c>
      <c r="AR15" s="11">
        <v>10</v>
      </c>
      <c r="AS15" s="11">
        <v>36967</v>
      </c>
      <c r="AT15" s="13">
        <f t="shared" si="4"/>
        <v>0.14925608155849399</v>
      </c>
      <c r="AU15" s="10">
        <f t="shared" si="8"/>
        <v>3</v>
      </c>
      <c r="AV15" s="10">
        <f t="shared" si="5"/>
        <v>28</v>
      </c>
      <c r="AW15" s="10">
        <f t="shared" si="5"/>
        <v>210708</v>
      </c>
      <c r="AX15" s="11"/>
      <c r="AY15" s="11"/>
      <c r="AZ15" s="11"/>
      <c r="BA15" s="11">
        <v>3</v>
      </c>
      <c r="BB15" s="11">
        <v>28</v>
      </c>
      <c r="BC15" s="11">
        <v>210708</v>
      </c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5">
        <f t="shared" si="9"/>
        <v>0</v>
      </c>
      <c r="BT15" s="15">
        <f t="shared" si="9"/>
        <v>0</v>
      </c>
      <c r="BU15" s="15">
        <f>BI15+BO15+BR15</f>
        <v>0</v>
      </c>
      <c r="BV15" s="2"/>
      <c r="BW15" s="2"/>
      <c r="BX15" s="2"/>
      <c r="BY15" s="2"/>
      <c r="BZ15" s="2"/>
      <c r="CA15" s="2"/>
    </row>
    <row r="16" spans="1:79" ht="12.75">
      <c r="A16" s="6">
        <v>9</v>
      </c>
      <c r="B16" s="7" t="s">
        <v>45</v>
      </c>
      <c r="C16" s="8">
        <f t="shared" si="6"/>
        <v>10</v>
      </c>
      <c r="D16" s="8">
        <f t="shared" si="0"/>
        <v>37</v>
      </c>
      <c r="E16" s="8">
        <f t="shared" si="0"/>
        <v>247571</v>
      </c>
      <c r="F16" s="10">
        <f t="shared" si="7"/>
        <v>7</v>
      </c>
      <c r="G16" s="10">
        <f t="shared" si="1"/>
        <v>14</v>
      </c>
      <c r="H16" s="10">
        <f t="shared" si="1"/>
        <v>33286</v>
      </c>
      <c r="I16" s="11">
        <v>7</v>
      </c>
      <c r="J16" s="11">
        <v>14</v>
      </c>
      <c r="K16" s="11">
        <v>33286</v>
      </c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2">
        <f t="shared" si="2"/>
        <v>3</v>
      </c>
      <c r="Y16" s="12">
        <f t="shared" si="2"/>
        <v>23</v>
      </c>
      <c r="Z16" s="12">
        <f t="shared" si="2"/>
        <v>214285</v>
      </c>
      <c r="AA16" s="13">
        <f t="shared" si="3"/>
        <v>0.6216216216216216</v>
      </c>
      <c r="AB16" s="11">
        <v>3</v>
      </c>
      <c r="AC16" s="11">
        <v>23</v>
      </c>
      <c r="AD16" s="11">
        <v>214285</v>
      </c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6">
        <v>7</v>
      </c>
      <c r="AR16" s="26">
        <v>14</v>
      </c>
      <c r="AS16" s="26">
        <v>33286</v>
      </c>
      <c r="AT16" s="13">
        <f t="shared" si="4"/>
        <v>0.13445031930234155</v>
      </c>
      <c r="AU16" s="10">
        <f t="shared" si="8"/>
        <v>3</v>
      </c>
      <c r="AV16" s="10">
        <f t="shared" si="5"/>
        <v>23</v>
      </c>
      <c r="AW16" s="10">
        <f t="shared" si="5"/>
        <v>214285</v>
      </c>
      <c r="AX16" s="27"/>
      <c r="AY16" s="27"/>
      <c r="AZ16" s="27"/>
      <c r="BA16" s="27">
        <v>3</v>
      </c>
      <c r="BB16" s="27">
        <v>23</v>
      </c>
      <c r="BC16" s="11">
        <v>214285</v>
      </c>
      <c r="BD16" s="11"/>
      <c r="BE16" s="11"/>
      <c r="BF16" s="11"/>
      <c r="BG16" s="26"/>
      <c r="BH16" s="26"/>
      <c r="BI16" s="26"/>
      <c r="BJ16" s="11"/>
      <c r="BK16" s="11"/>
      <c r="BL16" s="11"/>
      <c r="BM16" s="11"/>
      <c r="BN16" s="11"/>
      <c r="BO16" s="11"/>
      <c r="BP16" s="11"/>
      <c r="BQ16" s="11"/>
      <c r="BR16" s="11"/>
      <c r="BS16" s="15">
        <f t="shared" si="9"/>
        <v>0</v>
      </c>
      <c r="BT16" s="15">
        <f t="shared" si="9"/>
        <v>0</v>
      </c>
      <c r="BU16" s="15">
        <f t="shared" si="9"/>
        <v>0</v>
      </c>
      <c r="BV16" s="2"/>
      <c r="BW16" s="2"/>
      <c r="BX16" s="2"/>
      <c r="BY16" s="11"/>
      <c r="BZ16" s="11"/>
      <c r="CA16" s="11"/>
    </row>
    <row r="17" spans="1:79" ht="12.75">
      <c r="A17" s="6">
        <v>10</v>
      </c>
      <c r="B17" s="18" t="s">
        <v>46</v>
      </c>
      <c r="C17" s="8">
        <f t="shared" si="6"/>
        <v>13</v>
      </c>
      <c r="D17" s="8">
        <f t="shared" si="0"/>
        <v>5</v>
      </c>
      <c r="E17" s="8">
        <f t="shared" si="0"/>
        <v>14259</v>
      </c>
      <c r="F17" s="10">
        <f t="shared" si="7"/>
        <v>13</v>
      </c>
      <c r="G17" s="10">
        <f t="shared" si="1"/>
        <v>5</v>
      </c>
      <c r="H17" s="10">
        <f t="shared" si="1"/>
        <v>14259</v>
      </c>
      <c r="I17" s="11">
        <v>13</v>
      </c>
      <c r="J17" s="11">
        <v>5</v>
      </c>
      <c r="K17" s="11">
        <v>14259</v>
      </c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2">
        <f t="shared" si="2"/>
        <v>0</v>
      </c>
      <c r="Y17" s="12">
        <f t="shared" si="2"/>
        <v>0</v>
      </c>
      <c r="Z17" s="12">
        <f t="shared" si="2"/>
        <v>0</v>
      </c>
      <c r="AA17" s="13">
        <f t="shared" si="3"/>
        <v>0</v>
      </c>
      <c r="AB17" s="11"/>
      <c r="AC17" s="11"/>
      <c r="AD17" s="11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6">
        <v>13</v>
      </c>
      <c r="AR17" s="26">
        <v>5</v>
      </c>
      <c r="AS17" s="26">
        <v>14259</v>
      </c>
      <c r="AT17" s="13">
        <f t="shared" si="4"/>
        <v>1</v>
      </c>
      <c r="AU17" s="10">
        <f t="shared" si="8"/>
        <v>0</v>
      </c>
      <c r="AV17" s="10">
        <f t="shared" si="5"/>
        <v>0</v>
      </c>
      <c r="AW17" s="10">
        <f t="shared" si="5"/>
        <v>0</v>
      </c>
      <c r="AX17" s="26"/>
      <c r="AY17" s="28"/>
      <c r="AZ17" s="26"/>
      <c r="BA17" s="26"/>
      <c r="BB17" s="28"/>
      <c r="BC17" s="29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5">
        <f t="shared" si="9"/>
        <v>0</v>
      </c>
      <c r="BT17" s="15">
        <f t="shared" si="9"/>
        <v>0</v>
      </c>
      <c r="BU17" s="15">
        <f t="shared" si="9"/>
        <v>0</v>
      </c>
      <c r="BV17" s="2"/>
      <c r="BW17" s="2"/>
      <c r="BX17" s="2"/>
      <c r="BY17" s="2"/>
      <c r="BZ17" s="2"/>
      <c r="CA17" s="2"/>
    </row>
    <row r="18" spans="1:79" ht="12.75">
      <c r="A18" s="6">
        <v>11</v>
      </c>
      <c r="B18" s="7" t="s">
        <v>47</v>
      </c>
      <c r="C18" s="8">
        <f t="shared" si="6"/>
        <v>21</v>
      </c>
      <c r="D18" s="8">
        <f t="shared" si="0"/>
        <v>12</v>
      </c>
      <c r="E18" s="8">
        <f t="shared" si="0"/>
        <v>85730</v>
      </c>
      <c r="F18" s="10">
        <f t="shared" si="7"/>
        <v>20</v>
      </c>
      <c r="G18" s="10">
        <f t="shared" si="1"/>
        <v>8</v>
      </c>
      <c r="H18" s="10">
        <f t="shared" si="1"/>
        <v>45456</v>
      </c>
      <c r="I18" s="22">
        <v>20</v>
      </c>
      <c r="J18" s="22">
        <v>8</v>
      </c>
      <c r="K18" s="30">
        <v>45456</v>
      </c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2">
        <f t="shared" si="2"/>
        <v>1</v>
      </c>
      <c r="Y18" s="12">
        <f t="shared" si="2"/>
        <v>4</v>
      </c>
      <c r="Z18" s="12">
        <f t="shared" si="2"/>
        <v>40274</v>
      </c>
      <c r="AA18" s="13">
        <f t="shared" si="3"/>
        <v>0.3333333333333333</v>
      </c>
      <c r="AB18" s="22">
        <v>1</v>
      </c>
      <c r="AC18" s="22">
        <v>4</v>
      </c>
      <c r="AD18" s="30">
        <v>40274</v>
      </c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2">
        <v>19</v>
      </c>
      <c r="AR18" s="22">
        <v>7</v>
      </c>
      <c r="AS18" s="22">
        <v>36938</v>
      </c>
      <c r="AT18" s="13">
        <f t="shared" si="4"/>
        <v>0.4308643415373848</v>
      </c>
      <c r="AU18" s="10">
        <f t="shared" si="8"/>
        <v>1</v>
      </c>
      <c r="AV18" s="10">
        <f t="shared" si="5"/>
        <v>4</v>
      </c>
      <c r="AW18" s="10">
        <f t="shared" si="5"/>
        <v>40274</v>
      </c>
      <c r="AX18" s="22"/>
      <c r="AY18" s="22"/>
      <c r="AZ18" s="22"/>
      <c r="BA18" s="22">
        <v>1</v>
      </c>
      <c r="BB18" s="22">
        <v>4</v>
      </c>
      <c r="BC18" s="30">
        <v>40274</v>
      </c>
      <c r="BD18" s="22">
        <v>1</v>
      </c>
      <c r="BE18" s="22">
        <v>1</v>
      </c>
      <c r="BF18" s="22">
        <v>8518</v>
      </c>
      <c r="BG18" s="11"/>
      <c r="BH18" s="11"/>
      <c r="BI18" s="11"/>
      <c r="BJ18" s="11"/>
      <c r="BK18" s="11"/>
      <c r="BL18" s="11"/>
      <c r="BM18" s="11"/>
      <c r="BN18" s="11"/>
      <c r="BO18" s="11"/>
      <c r="BP18" s="22"/>
      <c r="BQ18" s="31"/>
      <c r="BR18" s="22"/>
      <c r="BS18" s="15">
        <f t="shared" si="9"/>
        <v>0</v>
      </c>
      <c r="BT18" s="32">
        <f t="shared" si="9"/>
        <v>0</v>
      </c>
      <c r="BU18" s="15">
        <f>BI18+BO18+BR18</f>
        <v>0</v>
      </c>
      <c r="BV18" s="11"/>
      <c r="BW18" s="17"/>
      <c r="BX18" s="11"/>
      <c r="BY18" s="11"/>
      <c r="BZ18" s="17"/>
      <c r="CA18" s="11"/>
    </row>
    <row r="19" spans="1:79" ht="12.75">
      <c r="A19" s="6">
        <v>12</v>
      </c>
      <c r="B19" s="7" t="s">
        <v>48</v>
      </c>
      <c r="C19" s="8">
        <f t="shared" si="6"/>
        <v>6</v>
      </c>
      <c r="D19" s="8">
        <f t="shared" si="0"/>
        <v>18</v>
      </c>
      <c r="E19" s="8">
        <f t="shared" si="0"/>
        <v>105976</v>
      </c>
      <c r="F19" s="10">
        <f t="shared" si="7"/>
        <v>5</v>
      </c>
      <c r="G19" s="10">
        <f t="shared" si="1"/>
        <v>4</v>
      </c>
      <c r="H19" s="10">
        <f t="shared" si="1"/>
        <v>12190</v>
      </c>
      <c r="I19" s="11">
        <v>5</v>
      </c>
      <c r="J19" s="11">
        <v>4</v>
      </c>
      <c r="K19" s="11">
        <v>12190</v>
      </c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2">
        <f t="shared" si="2"/>
        <v>1</v>
      </c>
      <c r="Y19" s="12">
        <f t="shared" si="2"/>
        <v>14</v>
      </c>
      <c r="Z19" s="12">
        <f t="shared" si="2"/>
        <v>93786</v>
      </c>
      <c r="AA19" s="13">
        <f t="shared" si="3"/>
        <v>0.7777777777777778</v>
      </c>
      <c r="AB19" s="11">
        <v>1</v>
      </c>
      <c r="AC19" s="11">
        <v>14</v>
      </c>
      <c r="AD19" s="11">
        <v>93786</v>
      </c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11">
        <v>5</v>
      </c>
      <c r="AR19" s="11">
        <v>4</v>
      </c>
      <c r="AS19" s="11">
        <v>12190</v>
      </c>
      <c r="AT19" s="13">
        <f t="shared" si="4"/>
        <v>0.11502604363252057</v>
      </c>
      <c r="AU19" s="10">
        <f t="shared" si="8"/>
        <v>1</v>
      </c>
      <c r="AV19" s="10">
        <f t="shared" si="5"/>
        <v>14</v>
      </c>
      <c r="AW19" s="10">
        <f t="shared" si="5"/>
        <v>93786</v>
      </c>
      <c r="AX19" s="11"/>
      <c r="AY19" s="11"/>
      <c r="AZ19" s="11"/>
      <c r="BA19" s="11">
        <v>1</v>
      </c>
      <c r="BB19" s="11">
        <v>14</v>
      </c>
      <c r="BC19" s="11">
        <v>93786</v>
      </c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5">
        <f t="shared" si="9"/>
        <v>0</v>
      </c>
      <c r="BT19" s="15">
        <f t="shared" si="9"/>
        <v>0</v>
      </c>
      <c r="BU19" s="15">
        <f t="shared" si="9"/>
        <v>0</v>
      </c>
      <c r="BV19" s="2"/>
      <c r="BW19" s="2"/>
      <c r="BX19" s="2"/>
      <c r="BY19" s="2"/>
      <c r="BZ19" s="2"/>
      <c r="CA19" s="2"/>
    </row>
    <row r="20" spans="1:79" ht="12.75">
      <c r="A20" s="6">
        <v>13</v>
      </c>
      <c r="B20" s="7" t="s">
        <v>49</v>
      </c>
      <c r="C20" s="8">
        <f t="shared" si="6"/>
        <v>2</v>
      </c>
      <c r="D20" s="8">
        <f t="shared" si="0"/>
        <v>35</v>
      </c>
      <c r="E20" s="8">
        <f t="shared" si="0"/>
        <v>287775</v>
      </c>
      <c r="F20" s="10">
        <f t="shared" si="7"/>
        <v>2</v>
      </c>
      <c r="G20" s="10">
        <f t="shared" si="1"/>
        <v>35</v>
      </c>
      <c r="H20" s="10">
        <f t="shared" si="1"/>
        <v>287775</v>
      </c>
      <c r="I20" s="33">
        <v>2</v>
      </c>
      <c r="J20" s="33">
        <v>35</v>
      </c>
      <c r="K20" s="33">
        <v>287775</v>
      </c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2">
        <f t="shared" si="2"/>
        <v>0</v>
      </c>
      <c r="Y20" s="12">
        <f t="shared" si="2"/>
        <v>0</v>
      </c>
      <c r="Z20" s="12">
        <f t="shared" si="2"/>
        <v>0</v>
      </c>
      <c r="AA20" s="13">
        <f t="shared" si="3"/>
        <v>0</v>
      </c>
      <c r="AB20" s="34"/>
      <c r="AC20" s="34"/>
      <c r="AD20" s="3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33">
        <v>1</v>
      </c>
      <c r="AR20" s="33">
        <v>3</v>
      </c>
      <c r="AS20" s="33">
        <v>12504</v>
      </c>
      <c r="AT20" s="13">
        <f t="shared" si="4"/>
        <v>0.0434506124576492</v>
      </c>
      <c r="AU20" s="10">
        <f t="shared" si="8"/>
        <v>1</v>
      </c>
      <c r="AV20" s="10">
        <f t="shared" si="5"/>
        <v>32</v>
      </c>
      <c r="AW20" s="10">
        <f t="shared" si="5"/>
        <v>275271</v>
      </c>
      <c r="AX20" s="11">
        <v>1</v>
      </c>
      <c r="AY20" s="11">
        <v>32</v>
      </c>
      <c r="AZ20" s="11">
        <v>275271</v>
      </c>
      <c r="BA20" s="11"/>
      <c r="BB20" s="11"/>
      <c r="BC20" s="11"/>
      <c r="BD20" s="11"/>
      <c r="BE20" s="11"/>
      <c r="BF20" s="11"/>
      <c r="BG20" s="33"/>
      <c r="BH20" s="33"/>
      <c r="BI20" s="33"/>
      <c r="BJ20" s="11"/>
      <c r="BK20" s="11"/>
      <c r="BL20" s="11"/>
      <c r="BM20" s="33"/>
      <c r="BN20" s="33"/>
      <c r="BO20" s="33"/>
      <c r="BP20" s="11"/>
      <c r="BQ20" s="11"/>
      <c r="BR20" s="11"/>
      <c r="BS20" s="15">
        <f t="shared" si="9"/>
        <v>0</v>
      </c>
      <c r="BT20" s="15">
        <f t="shared" si="9"/>
        <v>0</v>
      </c>
      <c r="BU20" s="15">
        <f t="shared" si="9"/>
        <v>0</v>
      </c>
      <c r="BV20" s="2"/>
      <c r="BW20" s="2"/>
      <c r="BX20" s="2"/>
      <c r="BY20" s="2"/>
      <c r="BZ20" s="2"/>
      <c r="CA20" s="2"/>
    </row>
    <row r="21" spans="1:79" ht="12.75">
      <c r="A21" s="6">
        <v>14</v>
      </c>
      <c r="B21" s="18" t="s">
        <v>50</v>
      </c>
      <c r="C21" s="8">
        <f t="shared" si="6"/>
        <v>61</v>
      </c>
      <c r="D21" s="8">
        <f t="shared" si="0"/>
        <v>209</v>
      </c>
      <c r="E21" s="8">
        <f t="shared" si="0"/>
        <v>1038482</v>
      </c>
      <c r="F21" s="10">
        <f t="shared" si="7"/>
        <v>18</v>
      </c>
      <c r="G21" s="10">
        <f t="shared" si="1"/>
        <v>89</v>
      </c>
      <c r="H21" s="10">
        <f t="shared" si="1"/>
        <v>378847</v>
      </c>
      <c r="I21" s="35">
        <v>18</v>
      </c>
      <c r="J21" s="35">
        <v>89</v>
      </c>
      <c r="K21" s="35">
        <v>378847</v>
      </c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2">
        <f t="shared" si="2"/>
        <v>43</v>
      </c>
      <c r="Y21" s="12">
        <f t="shared" si="2"/>
        <v>120</v>
      </c>
      <c r="Z21" s="12">
        <f t="shared" si="2"/>
        <v>659635</v>
      </c>
      <c r="AA21" s="13">
        <f t="shared" si="3"/>
        <v>0.5741626794258373</v>
      </c>
      <c r="AB21" s="35">
        <v>43</v>
      </c>
      <c r="AC21" s="35">
        <v>120</v>
      </c>
      <c r="AD21" s="35">
        <v>659635</v>
      </c>
      <c r="AE21" s="17"/>
      <c r="AF21" s="17"/>
      <c r="AG21" s="17"/>
      <c r="AH21" s="24"/>
      <c r="AI21" s="24"/>
      <c r="AJ21" s="24"/>
      <c r="AK21" s="24"/>
      <c r="AL21" s="24"/>
      <c r="AM21" s="24"/>
      <c r="AN21" s="24"/>
      <c r="AO21" s="24"/>
      <c r="AP21" s="24"/>
      <c r="AQ21" s="35">
        <v>4</v>
      </c>
      <c r="AR21" s="35">
        <v>11</v>
      </c>
      <c r="AS21" s="35">
        <v>39653</v>
      </c>
      <c r="AT21" s="13">
        <f t="shared" si="4"/>
        <v>0.03818361801167473</v>
      </c>
      <c r="AU21" s="10">
        <f t="shared" si="8"/>
        <v>54</v>
      </c>
      <c r="AV21" s="10">
        <f t="shared" si="5"/>
        <v>184</v>
      </c>
      <c r="AW21" s="10">
        <f t="shared" si="5"/>
        <v>926504</v>
      </c>
      <c r="AX21" s="11">
        <v>11</v>
      </c>
      <c r="AY21" s="11">
        <v>64</v>
      </c>
      <c r="AZ21" s="11">
        <v>266869</v>
      </c>
      <c r="BA21" s="11">
        <v>43</v>
      </c>
      <c r="BB21" s="11">
        <v>120</v>
      </c>
      <c r="BC21" s="11">
        <v>659635</v>
      </c>
      <c r="BD21" s="11">
        <v>2</v>
      </c>
      <c r="BE21" s="11">
        <v>11</v>
      </c>
      <c r="BF21" s="11">
        <v>57578</v>
      </c>
      <c r="BG21" s="11"/>
      <c r="BH21" s="11"/>
      <c r="BI21" s="11"/>
      <c r="BJ21" s="11">
        <v>1</v>
      </c>
      <c r="BK21" s="11">
        <v>3</v>
      </c>
      <c r="BL21" s="11">
        <v>14747</v>
      </c>
      <c r="BM21" s="11">
        <v>3</v>
      </c>
      <c r="BN21" s="11">
        <v>7</v>
      </c>
      <c r="BO21" s="11">
        <v>24578</v>
      </c>
      <c r="BP21" s="11"/>
      <c r="BQ21" s="11"/>
      <c r="BR21" s="11"/>
      <c r="BS21" s="15">
        <f t="shared" si="9"/>
        <v>3</v>
      </c>
      <c r="BT21" s="15">
        <f t="shared" si="9"/>
        <v>7</v>
      </c>
      <c r="BU21" s="15">
        <f t="shared" si="9"/>
        <v>24578</v>
      </c>
      <c r="BV21" s="2"/>
      <c r="BW21" s="2"/>
      <c r="BX21" s="2"/>
      <c r="BY21" s="2"/>
      <c r="BZ21" s="2"/>
      <c r="CA21" s="2"/>
    </row>
    <row r="22" spans="1:79" ht="12.75">
      <c r="A22" s="6">
        <v>15</v>
      </c>
      <c r="B22" s="7" t="s">
        <v>51</v>
      </c>
      <c r="C22" s="8">
        <f t="shared" si="6"/>
        <v>11</v>
      </c>
      <c r="D22" s="9">
        <f t="shared" si="0"/>
        <v>20</v>
      </c>
      <c r="E22" s="8">
        <f t="shared" si="0"/>
        <v>125410</v>
      </c>
      <c r="F22" s="10">
        <f t="shared" si="7"/>
        <v>11</v>
      </c>
      <c r="G22" s="10">
        <f t="shared" si="1"/>
        <v>20</v>
      </c>
      <c r="H22" s="10">
        <f t="shared" si="1"/>
        <v>125410</v>
      </c>
      <c r="I22" s="22">
        <v>11</v>
      </c>
      <c r="J22" s="22">
        <v>20</v>
      </c>
      <c r="K22" s="22">
        <v>125410</v>
      </c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2">
        <f t="shared" si="2"/>
        <v>0</v>
      </c>
      <c r="Y22" s="12">
        <f t="shared" si="2"/>
        <v>0</v>
      </c>
      <c r="Z22" s="12">
        <f t="shared" si="2"/>
        <v>0</v>
      </c>
      <c r="AA22" s="13">
        <f t="shared" si="3"/>
        <v>0</v>
      </c>
      <c r="AB22" s="36"/>
      <c r="AC22" s="37"/>
      <c r="AD22" s="36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38">
        <v>6</v>
      </c>
      <c r="AR22" s="38">
        <v>13</v>
      </c>
      <c r="AS22" s="22">
        <v>66735</v>
      </c>
      <c r="AT22" s="13">
        <f t="shared" si="4"/>
        <v>0.5321345985168647</v>
      </c>
      <c r="AU22" s="10">
        <f t="shared" si="8"/>
        <v>4</v>
      </c>
      <c r="AV22" s="10">
        <f t="shared" si="5"/>
        <v>6</v>
      </c>
      <c r="AW22" s="10">
        <f t="shared" si="5"/>
        <v>57318</v>
      </c>
      <c r="AX22" s="38">
        <v>4</v>
      </c>
      <c r="AY22" s="31">
        <v>6</v>
      </c>
      <c r="AZ22" s="22">
        <v>57318</v>
      </c>
      <c r="BA22" s="22"/>
      <c r="BB22" s="38"/>
      <c r="BC22" s="38"/>
      <c r="BD22" s="11">
        <v>1</v>
      </c>
      <c r="BE22" s="11">
        <v>1</v>
      </c>
      <c r="BF22" s="11">
        <v>1357</v>
      </c>
      <c r="BG22" s="11"/>
      <c r="BH22" s="11"/>
      <c r="BI22" s="11"/>
      <c r="BJ22" s="11"/>
      <c r="BK22" s="11"/>
      <c r="BL22" s="11"/>
      <c r="BM22" s="22"/>
      <c r="BN22" s="31"/>
      <c r="BO22" s="22"/>
      <c r="BP22" s="11"/>
      <c r="BQ22" s="11"/>
      <c r="BR22" s="11"/>
      <c r="BS22" s="15">
        <f t="shared" si="9"/>
        <v>0</v>
      </c>
      <c r="BT22" s="32">
        <f t="shared" si="9"/>
        <v>0</v>
      </c>
      <c r="BU22" s="15">
        <f t="shared" si="9"/>
        <v>0</v>
      </c>
      <c r="BV22" s="2"/>
      <c r="BW22" s="2"/>
      <c r="BX22" s="2"/>
      <c r="BY22" s="2"/>
      <c r="BZ22" s="2"/>
      <c r="CA22" s="2"/>
    </row>
    <row r="23" spans="1:79" ht="12.75">
      <c r="A23" s="6">
        <v>16</v>
      </c>
      <c r="B23" s="7" t="s">
        <v>52</v>
      </c>
      <c r="C23" s="8">
        <f t="shared" si="6"/>
        <v>11</v>
      </c>
      <c r="D23" s="8">
        <f t="shared" si="0"/>
        <v>60</v>
      </c>
      <c r="E23" s="8">
        <f t="shared" si="0"/>
        <v>370279</v>
      </c>
      <c r="F23" s="10">
        <f t="shared" si="7"/>
        <v>11</v>
      </c>
      <c r="G23" s="10">
        <f t="shared" si="1"/>
        <v>60</v>
      </c>
      <c r="H23" s="10">
        <f t="shared" si="1"/>
        <v>370279</v>
      </c>
      <c r="I23" s="11">
        <v>11</v>
      </c>
      <c r="J23" s="11">
        <v>60</v>
      </c>
      <c r="K23" s="11">
        <v>370279</v>
      </c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2">
        <f t="shared" si="2"/>
        <v>0</v>
      </c>
      <c r="Y23" s="12">
        <f t="shared" si="2"/>
        <v>0</v>
      </c>
      <c r="Z23" s="12">
        <f t="shared" si="2"/>
        <v>0</v>
      </c>
      <c r="AA23" s="13">
        <f t="shared" si="3"/>
        <v>0</v>
      </c>
      <c r="AB23" s="11"/>
      <c r="AC23" s="11"/>
      <c r="AD23" s="11"/>
      <c r="AE23" s="24"/>
      <c r="AF23" s="24"/>
      <c r="AG23" s="24"/>
      <c r="AH23" s="24"/>
      <c r="AI23" s="24"/>
      <c r="AJ23" s="24"/>
      <c r="AK23" s="24"/>
      <c r="AL23" s="24"/>
      <c r="AM23" s="24"/>
      <c r="AN23" s="17"/>
      <c r="AO23" s="17"/>
      <c r="AP23" s="17"/>
      <c r="AQ23" s="11"/>
      <c r="AR23" s="11"/>
      <c r="AS23" s="11"/>
      <c r="AT23" s="13">
        <f t="shared" si="4"/>
        <v>0</v>
      </c>
      <c r="AU23" s="10">
        <f t="shared" si="8"/>
        <v>11</v>
      </c>
      <c r="AV23" s="10">
        <f t="shared" si="5"/>
        <v>60</v>
      </c>
      <c r="AW23" s="10">
        <f t="shared" si="5"/>
        <v>370279</v>
      </c>
      <c r="AX23" s="11">
        <v>11</v>
      </c>
      <c r="AY23" s="11">
        <v>60</v>
      </c>
      <c r="AZ23" s="11">
        <v>370279</v>
      </c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5">
        <f t="shared" si="9"/>
        <v>0</v>
      </c>
      <c r="BT23" s="15">
        <f t="shared" si="9"/>
        <v>0</v>
      </c>
      <c r="BU23" s="15">
        <f t="shared" si="9"/>
        <v>0</v>
      </c>
      <c r="BV23" s="11"/>
      <c r="BW23" s="11"/>
      <c r="BX23" s="11"/>
      <c r="BY23" s="11"/>
      <c r="BZ23" s="11"/>
      <c r="CA23" s="11"/>
    </row>
    <row r="24" spans="1:79" ht="12.75">
      <c r="A24" s="6">
        <v>17</v>
      </c>
      <c r="B24" s="18" t="s">
        <v>53</v>
      </c>
      <c r="C24" s="8">
        <f t="shared" si="6"/>
        <v>7</v>
      </c>
      <c r="D24" s="8">
        <f t="shared" si="0"/>
        <v>2</v>
      </c>
      <c r="E24" s="9">
        <f t="shared" si="0"/>
        <v>4107</v>
      </c>
      <c r="F24" s="10">
        <f t="shared" si="7"/>
        <v>7</v>
      </c>
      <c r="G24" s="10">
        <f>J24+M24+P24+S24+V24</f>
        <v>2</v>
      </c>
      <c r="H24" s="12">
        <f>K24+N24+Q24+T24+W24</f>
        <v>4107</v>
      </c>
      <c r="I24" s="11">
        <v>7</v>
      </c>
      <c r="J24" s="11">
        <v>2</v>
      </c>
      <c r="K24" s="17">
        <v>4107</v>
      </c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2">
        <f aca="true" t="shared" si="10" ref="X24:Z25">AB24+AE24+AH24+AK24+AN24</f>
        <v>0</v>
      </c>
      <c r="Y24" s="12">
        <f t="shared" si="10"/>
        <v>0</v>
      </c>
      <c r="Z24" s="12">
        <f t="shared" si="10"/>
        <v>0</v>
      </c>
      <c r="AA24" s="13">
        <f t="shared" si="3"/>
        <v>0</v>
      </c>
      <c r="AB24" s="11"/>
      <c r="AC24" s="11"/>
      <c r="AD24" s="17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11">
        <v>7</v>
      </c>
      <c r="AR24" s="11">
        <v>2</v>
      </c>
      <c r="AS24" s="17">
        <v>4107</v>
      </c>
      <c r="AT24" s="13">
        <f t="shared" si="4"/>
        <v>1</v>
      </c>
      <c r="AU24" s="10">
        <f t="shared" si="8"/>
        <v>0</v>
      </c>
      <c r="AV24" s="10">
        <f>AY24+BB24</f>
        <v>0</v>
      </c>
      <c r="AW24" s="10">
        <f>AZ24+BC24</f>
        <v>0</v>
      </c>
      <c r="AX24" s="11"/>
      <c r="AY24" s="11"/>
      <c r="AZ24" s="17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5">
        <f t="shared" si="9"/>
        <v>0</v>
      </c>
      <c r="BT24" s="15">
        <f t="shared" si="9"/>
        <v>0</v>
      </c>
      <c r="BU24" s="15">
        <f t="shared" si="9"/>
        <v>0</v>
      </c>
      <c r="BV24" s="2"/>
      <c r="BW24" s="2"/>
      <c r="BX24" s="2"/>
      <c r="BY24" s="2"/>
      <c r="BZ24" s="2"/>
      <c r="CA24" s="2"/>
    </row>
    <row r="25" spans="1:79" ht="12.75">
      <c r="A25" s="6">
        <v>18</v>
      </c>
      <c r="B25" s="7" t="s">
        <v>54</v>
      </c>
      <c r="C25" s="8">
        <f t="shared" si="6"/>
        <v>6</v>
      </c>
      <c r="D25" s="8">
        <f t="shared" si="0"/>
        <v>7</v>
      </c>
      <c r="E25" s="8">
        <f t="shared" si="0"/>
        <v>42519</v>
      </c>
      <c r="F25" s="10">
        <f t="shared" si="7"/>
        <v>1</v>
      </c>
      <c r="G25" s="10">
        <f>J25+M25+P25+S25+V25</f>
        <v>4</v>
      </c>
      <c r="H25" s="10">
        <f>K25+N25+Q25+T25+W25</f>
        <v>11288</v>
      </c>
      <c r="I25" s="11">
        <v>1</v>
      </c>
      <c r="J25" s="11">
        <v>4</v>
      </c>
      <c r="K25" s="11">
        <v>11288</v>
      </c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2">
        <f t="shared" si="10"/>
        <v>5</v>
      </c>
      <c r="Y25" s="12">
        <f t="shared" si="10"/>
        <v>3</v>
      </c>
      <c r="Z25" s="12">
        <f t="shared" si="10"/>
        <v>31231</v>
      </c>
      <c r="AA25" s="13">
        <f t="shared" si="3"/>
        <v>0.42857142857142855</v>
      </c>
      <c r="AB25" s="11">
        <v>5</v>
      </c>
      <c r="AC25" s="11">
        <v>3</v>
      </c>
      <c r="AD25" s="11">
        <v>31231</v>
      </c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11">
        <v>1</v>
      </c>
      <c r="AR25" s="11">
        <v>4</v>
      </c>
      <c r="AS25" s="11">
        <v>11288</v>
      </c>
      <c r="AT25" s="13">
        <f t="shared" si="4"/>
        <v>0.26548131423598864</v>
      </c>
      <c r="AU25" s="10">
        <f>AX25+BA25</f>
        <v>5</v>
      </c>
      <c r="AV25" s="10">
        <f>AY25+BB25</f>
        <v>3</v>
      </c>
      <c r="AW25" s="10">
        <f>AZ25+BC25</f>
        <v>31231</v>
      </c>
      <c r="AX25" s="11"/>
      <c r="AY25" s="11"/>
      <c r="AZ25" s="11"/>
      <c r="BA25" s="11">
        <v>5</v>
      </c>
      <c r="BB25" s="11">
        <v>3</v>
      </c>
      <c r="BC25" s="11">
        <v>31231</v>
      </c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5">
        <f t="shared" si="9"/>
        <v>0</v>
      </c>
      <c r="BT25" s="15">
        <f t="shared" si="9"/>
        <v>0</v>
      </c>
      <c r="BU25" s="15">
        <f t="shared" si="9"/>
        <v>0</v>
      </c>
      <c r="BV25" s="11"/>
      <c r="BW25" s="11"/>
      <c r="BX25" s="11"/>
      <c r="BY25" s="2"/>
      <c r="BZ25" s="2"/>
      <c r="CA25" s="2"/>
    </row>
    <row r="26" spans="1:79" ht="12.75">
      <c r="A26" s="39"/>
      <c r="B26" s="40" t="s">
        <v>55</v>
      </c>
      <c r="C26" s="39">
        <f aca="true" t="shared" si="11" ref="C26:H26">SUM(C8:C25)</f>
        <v>249</v>
      </c>
      <c r="D26" s="41">
        <f t="shared" si="11"/>
        <v>669</v>
      </c>
      <c r="E26" s="41">
        <f t="shared" si="11"/>
        <v>3818383</v>
      </c>
      <c r="F26" s="39">
        <f t="shared" si="11"/>
        <v>172</v>
      </c>
      <c r="G26" s="39">
        <f t="shared" si="11"/>
        <v>347</v>
      </c>
      <c r="H26" s="39">
        <f t="shared" si="11"/>
        <v>1792636</v>
      </c>
      <c r="I26" s="39">
        <f>SUM(I8:I25)</f>
        <v>172</v>
      </c>
      <c r="J26" s="39">
        <f>SUM(J8:J25)</f>
        <v>347</v>
      </c>
      <c r="K26" s="39">
        <f>SUM(K8:K25)</f>
        <v>1792636</v>
      </c>
      <c r="L26" s="39">
        <f aca="true" t="shared" si="12" ref="L26:T26">SUM(L8:L25)</f>
        <v>0</v>
      </c>
      <c r="M26" s="39">
        <f t="shared" si="12"/>
        <v>0</v>
      </c>
      <c r="N26" s="39">
        <f t="shared" si="12"/>
        <v>0</v>
      </c>
      <c r="O26" s="39">
        <f t="shared" si="12"/>
        <v>0</v>
      </c>
      <c r="P26" s="39">
        <f t="shared" si="12"/>
        <v>0</v>
      </c>
      <c r="Q26" s="39">
        <f t="shared" si="12"/>
        <v>0</v>
      </c>
      <c r="R26" s="39">
        <f t="shared" si="12"/>
        <v>0</v>
      </c>
      <c r="S26" s="39">
        <f t="shared" si="12"/>
        <v>0</v>
      </c>
      <c r="T26" s="39">
        <f t="shared" si="12"/>
        <v>0</v>
      </c>
      <c r="U26" s="39">
        <f>SUM(U9:U25)</f>
        <v>0</v>
      </c>
      <c r="V26" s="39">
        <f>SUM(V9:V25)</f>
        <v>0</v>
      </c>
      <c r="W26" s="39">
        <f>SUM(W9:W25)</f>
        <v>0</v>
      </c>
      <c r="X26" s="39">
        <f>SUM(X8:X25)</f>
        <v>77</v>
      </c>
      <c r="Y26" s="41">
        <f>SUM(Y8:Y25)</f>
        <v>322</v>
      </c>
      <c r="Z26" s="41">
        <f>SUM(Z8:Z25)</f>
        <v>2025747</v>
      </c>
      <c r="AA26" s="42">
        <f t="shared" si="3"/>
        <v>0.4813153961136024</v>
      </c>
      <c r="AB26" s="41">
        <f>SUM(AB8:AB25)</f>
        <v>77</v>
      </c>
      <c r="AC26" s="41">
        <f>SUM(AC8:AC25)</f>
        <v>322</v>
      </c>
      <c r="AD26" s="41">
        <f>SUM(AD8:AD25)</f>
        <v>2025747</v>
      </c>
      <c r="AE26" s="41">
        <f aca="true" t="shared" si="13" ref="AE26:AS26">SUM(AE8:AE25)</f>
        <v>0</v>
      </c>
      <c r="AF26" s="41">
        <f t="shared" si="13"/>
        <v>0</v>
      </c>
      <c r="AG26" s="41">
        <f t="shared" si="13"/>
        <v>0</v>
      </c>
      <c r="AH26" s="41">
        <f t="shared" si="13"/>
        <v>0</v>
      </c>
      <c r="AI26" s="41">
        <f t="shared" si="13"/>
        <v>0</v>
      </c>
      <c r="AJ26" s="41">
        <f t="shared" si="13"/>
        <v>0</v>
      </c>
      <c r="AK26" s="41">
        <f t="shared" si="13"/>
        <v>0</v>
      </c>
      <c r="AL26" s="41">
        <f t="shared" si="13"/>
        <v>0</v>
      </c>
      <c r="AM26" s="41">
        <f t="shared" si="13"/>
        <v>0</v>
      </c>
      <c r="AN26" s="41">
        <f t="shared" si="13"/>
        <v>0</v>
      </c>
      <c r="AO26" s="41">
        <f t="shared" si="13"/>
        <v>0</v>
      </c>
      <c r="AP26" s="41">
        <f t="shared" si="13"/>
        <v>0</v>
      </c>
      <c r="AQ26" s="39">
        <f t="shared" si="13"/>
        <v>117</v>
      </c>
      <c r="AR26" s="39">
        <f t="shared" si="13"/>
        <v>100.4</v>
      </c>
      <c r="AS26" s="39">
        <f t="shared" si="13"/>
        <v>394429</v>
      </c>
      <c r="AT26" s="42">
        <f t="shared" si="4"/>
        <v>0.1032973905446363</v>
      </c>
      <c r="AU26" s="39">
        <f>SUM(AU8:AU25)</f>
        <v>112</v>
      </c>
      <c r="AV26" s="41">
        <f>SUM(AV8:AV25)</f>
        <v>512</v>
      </c>
      <c r="AW26" s="41">
        <f>SUM(AW8:AW25)</f>
        <v>3135700</v>
      </c>
      <c r="AX26" s="39">
        <f aca="true" t="shared" si="14" ref="AX26:BC26">SUM(AX8:AX25)</f>
        <v>34</v>
      </c>
      <c r="AY26" s="41">
        <f t="shared" si="14"/>
        <v>185</v>
      </c>
      <c r="AZ26" s="41">
        <f t="shared" si="14"/>
        <v>1073173</v>
      </c>
      <c r="BA26" s="39">
        <f t="shared" si="14"/>
        <v>78</v>
      </c>
      <c r="BB26" s="41">
        <f t="shared" si="14"/>
        <v>327</v>
      </c>
      <c r="BC26" s="41">
        <f t="shared" si="14"/>
        <v>2062527</v>
      </c>
      <c r="BD26" s="39">
        <f aca="true" t="shared" si="15" ref="BD26:BR26">SUM(BD8:BD25)</f>
        <v>7</v>
      </c>
      <c r="BE26" s="41">
        <f t="shared" si="15"/>
        <v>22</v>
      </c>
      <c r="BF26" s="39">
        <f t="shared" si="15"/>
        <v>125665</v>
      </c>
      <c r="BG26" s="39">
        <f t="shared" si="15"/>
        <v>2</v>
      </c>
      <c r="BH26" s="39">
        <f t="shared" si="15"/>
        <v>3</v>
      </c>
      <c r="BI26" s="39">
        <f t="shared" si="15"/>
        <v>9353</v>
      </c>
      <c r="BJ26" s="39">
        <f t="shared" si="15"/>
        <v>11</v>
      </c>
      <c r="BK26" s="39">
        <f t="shared" si="15"/>
        <v>32</v>
      </c>
      <c r="BL26" s="39">
        <f t="shared" si="15"/>
        <v>153236</v>
      </c>
      <c r="BM26" s="39">
        <f t="shared" si="15"/>
        <v>5</v>
      </c>
      <c r="BN26" s="39">
        <f t="shared" si="15"/>
        <v>9</v>
      </c>
      <c r="BO26" s="39">
        <f t="shared" si="15"/>
        <v>31717</v>
      </c>
      <c r="BP26" s="39">
        <f t="shared" si="15"/>
        <v>1</v>
      </c>
      <c r="BQ26" s="41">
        <f t="shared" si="15"/>
        <v>3</v>
      </c>
      <c r="BR26" s="39">
        <f t="shared" si="15"/>
        <v>6499</v>
      </c>
      <c r="BS26" s="43">
        <f t="shared" si="9"/>
        <v>8</v>
      </c>
      <c r="BT26" s="44">
        <f t="shared" si="9"/>
        <v>15</v>
      </c>
      <c r="BU26" s="43">
        <f>BI26+BO26+BR26</f>
        <v>47569</v>
      </c>
      <c r="BV26" s="43">
        <f aca="true" t="shared" si="16" ref="BV26:CA26">SUM(BV8:BV25)</f>
        <v>1</v>
      </c>
      <c r="BW26" s="44">
        <f t="shared" si="16"/>
        <v>3</v>
      </c>
      <c r="BX26" s="43">
        <f t="shared" si="16"/>
        <v>6499</v>
      </c>
      <c r="BY26" s="43">
        <f t="shared" si="16"/>
        <v>1</v>
      </c>
      <c r="BZ26" s="44">
        <f t="shared" si="16"/>
        <v>3</v>
      </c>
      <c r="CA26" s="43">
        <f t="shared" si="16"/>
        <v>6499</v>
      </c>
    </row>
  </sheetData>
  <mergeCells count="35">
    <mergeCell ref="C2:S3"/>
    <mergeCell ref="A5:A7"/>
    <mergeCell ref="B5:B7"/>
    <mergeCell ref="C5:E6"/>
    <mergeCell ref="F5:H6"/>
    <mergeCell ref="I5:W5"/>
    <mergeCell ref="X5:Z6"/>
    <mergeCell ref="AA5:AA7"/>
    <mergeCell ref="AB5:AP5"/>
    <mergeCell ref="AQ5:AS6"/>
    <mergeCell ref="AH6:AJ6"/>
    <mergeCell ref="AK6:AM6"/>
    <mergeCell ref="AN6:AP6"/>
    <mergeCell ref="BJ5:BL5"/>
    <mergeCell ref="BM5:BR5"/>
    <mergeCell ref="AU6:AW6"/>
    <mergeCell ref="AX6:AZ6"/>
    <mergeCell ref="BA6:BC6"/>
    <mergeCell ref="BD6:BF6"/>
    <mergeCell ref="BG6:BI6"/>
    <mergeCell ref="BJ6:BL6"/>
    <mergeCell ref="BY5:CA6"/>
    <mergeCell ref="I6:K6"/>
    <mergeCell ref="L6:N6"/>
    <mergeCell ref="O6:Q6"/>
    <mergeCell ref="R6:T6"/>
    <mergeCell ref="U6:W6"/>
    <mergeCell ref="AB6:AD6"/>
    <mergeCell ref="AE6:AG6"/>
    <mergeCell ref="AT5:AT7"/>
    <mergeCell ref="AU5:BI5"/>
    <mergeCell ref="BM6:BO6"/>
    <mergeCell ref="BP6:BR6"/>
    <mergeCell ref="BS5:BU6"/>
    <mergeCell ref="BV5:BX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Львівське ОУЛМГ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Роман Музика</dc:creator>
  <cp:keywords/>
  <dc:description/>
  <cp:lastModifiedBy>.</cp:lastModifiedBy>
  <dcterms:created xsi:type="dcterms:W3CDTF">2018-07-16T10:06:11Z</dcterms:created>
  <dcterms:modified xsi:type="dcterms:W3CDTF">2018-07-10T10:32:34Z</dcterms:modified>
  <cp:category/>
  <cp:version/>
  <cp:contentType/>
  <cp:contentStatus/>
</cp:coreProperties>
</file>