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1\2019\казначейство\2019 до е-дати\2кв\"/>
    </mc:Choice>
  </mc:AlternateContent>
  <bookViews>
    <workbookView xWindow="0" yWindow="0" windowWidth="21600" windowHeight="10455"/>
  </bookViews>
  <sheets>
    <sheet name="Аркуш1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8" i="1" l="1"/>
  <c r="J87" i="1"/>
  <c r="A87" i="1"/>
  <c r="J85" i="1"/>
  <c r="A85" i="1"/>
  <c r="M82" i="1"/>
  <c r="I82" i="1"/>
  <c r="M81" i="1"/>
  <c r="I81" i="1"/>
  <c r="M80" i="1"/>
  <c r="I80" i="1"/>
  <c r="M79" i="1"/>
  <c r="I79" i="1"/>
  <c r="M78" i="1"/>
  <c r="L78" i="1"/>
  <c r="K78" i="1"/>
  <c r="J78" i="1"/>
  <c r="I78" i="1"/>
  <c r="H78" i="1"/>
  <c r="G78" i="1"/>
  <c r="F78" i="1"/>
  <c r="E78" i="1"/>
  <c r="D78" i="1"/>
  <c r="M77" i="1"/>
  <c r="I77" i="1"/>
  <c r="M76" i="1"/>
  <c r="I76" i="1"/>
  <c r="M75" i="1"/>
  <c r="I75" i="1"/>
  <c r="M74" i="1"/>
  <c r="I74" i="1"/>
  <c r="M73" i="1"/>
  <c r="I73" i="1"/>
  <c r="M72" i="1"/>
  <c r="L72" i="1"/>
  <c r="K72" i="1"/>
  <c r="J72" i="1"/>
  <c r="I72" i="1"/>
  <c r="H72" i="1"/>
  <c r="G72" i="1"/>
  <c r="F72" i="1"/>
  <c r="E72" i="1"/>
  <c r="D72" i="1"/>
  <c r="M71" i="1"/>
  <c r="I71" i="1"/>
  <c r="M70" i="1"/>
  <c r="I70" i="1"/>
  <c r="M69" i="1"/>
  <c r="L69" i="1"/>
  <c r="K69" i="1"/>
  <c r="J69" i="1"/>
  <c r="I69" i="1"/>
  <c r="H69" i="1"/>
  <c r="G69" i="1"/>
  <c r="F69" i="1"/>
  <c r="E69" i="1"/>
  <c r="D69" i="1"/>
  <c r="M68" i="1"/>
  <c r="I68" i="1"/>
  <c r="M67" i="1"/>
  <c r="I67" i="1"/>
  <c r="M66" i="1"/>
  <c r="L66" i="1"/>
  <c r="K66" i="1"/>
  <c r="J66" i="1"/>
  <c r="I66" i="1"/>
  <c r="H66" i="1"/>
  <c r="G66" i="1"/>
  <c r="F66" i="1"/>
  <c r="E66" i="1"/>
  <c r="D66" i="1"/>
  <c r="M65" i="1"/>
  <c r="I65" i="1"/>
  <c r="M64" i="1"/>
  <c r="L64" i="1"/>
  <c r="K64" i="1"/>
  <c r="J64" i="1"/>
  <c r="I64" i="1"/>
  <c r="H64" i="1"/>
  <c r="G64" i="1"/>
  <c r="F64" i="1"/>
  <c r="E64" i="1"/>
  <c r="D64" i="1"/>
  <c r="M63" i="1"/>
  <c r="L63" i="1"/>
  <c r="K63" i="1"/>
  <c r="J63" i="1"/>
  <c r="I63" i="1"/>
  <c r="H63" i="1"/>
  <c r="G63" i="1"/>
  <c r="F63" i="1"/>
  <c r="E63" i="1"/>
  <c r="D63" i="1"/>
  <c r="M62" i="1"/>
  <c r="I62" i="1"/>
  <c r="M61" i="1"/>
  <c r="I61" i="1"/>
  <c r="M60" i="1"/>
  <c r="I60" i="1"/>
  <c r="M59" i="1"/>
  <c r="I59" i="1"/>
  <c r="M58" i="1"/>
  <c r="L58" i="1"/>
  <c r="K58" i="1"/>
  <c r="J58" i="1"/>
  <c r="I58" i="1"/>
  <c r="H58" i="1"/>
  <c r="G58" i="1"/>
  <c r="F58" i="1"/>
  <c r="E58" i="1"/>
  <c r="D58" i="1"/>
  <c r="M57" i="1"/>
  <c r="I57" i="1"/>
  <c r="M56" i="1"/>
  <c r="I56" i="1"/>
  <c r="M55" i="1"/>
  <c r="I55" i="1"/>
  <c r="M54" i="1"/>
  <c r="L54" i="1"/>
  <c r="K54" i="1"/>
  <c r="J54" i="1"/>
  <c r="I54" i="1"/>
  <c r="H54" i="1"/>
  <c r="G54" i="1"/>
  <c r="F54" i="1"/>
  <c r="E54" i="1"/>
  <c r="D54" i="1"/>
  <c r="M53" i="1"/>
  <c r="I53" i="1"/>
  <c r="M52" i="1"/>
  <c r="I52" i="1"/>
  <c r="M51" i="1"/>
  <c r="L51" i="1"/>
  <c r="K51" i="1"/>
  <c r="J51" i="1"/>
  <c r="I51" i="1"/>
  <c r="H51" i="1"/>
  <c r="G51" i="1"/>
  <c r="F51" i="1"/>
  <c r="E51" i="1"/>
  <c r="D51" i="1"/>
  <c r="M50" i="1"/>
  <c r="I50" i="1"/>
  <c r="M49" i="1"/>
  <c r="I49" i="1"/>
  <c r="M48" i="1"/>
  <c r="L48" i="1"/>
  <c r="K48" i="1"/>
  <c r="K34" i="1" s="1"/>
  <c r="K28" i="1" s="1"/>
  <c r="K27" i="1" s="1"/>
  <c r="K83" i="1" s="1"/>
  <c r="J48" i="1"/>
  <c r="I48" i="1"/>
  <c r="H48" i="1"/>
  <c r="G48" i="1"/>
  <c r="G34" i="1" s="1"/>
  <c r="G28" i="1" s="1"/>
  <c r="G27" i="1" s="1"/>
  <c r="G83" i="1" s="1"/>
  <c r="F48" i="1"/>
  <c r="E48" i="1"/>
  <c r="E34" i="1" s="1"/>
  <c r="E28" i="1" s="1"/>
  <c r="E27" i="1" s="1"/>
  <c r="E83" i="1" s="1"/>
  <c r="D48" i="1"/>
  <c r="M47" i="1"/>
  <c r="I47" i="1"/>
  <c r="M46" i="1"/>
  <c r="I45" i="1"/>
  <c r="M45" i="1" s="1"/>
  <c r="I44" i="1"/>
  <c r="M44" i="1" s="1"/>
  <c r="I43" i="1"/>
  <c r="M43" i="1" s="1"/>
  <c r="I42" i="1"/>
  <c r="M42" i="1" s="1"/>
  <c r="M41" i="1" s="1"/>
  <c r="L41" i="1"/>
  <c r="K41" i="1"/>
  <c r="J41" i="1"/>
  <c r="H41" i="1"/>
  <c r="G41" i="1"/>
  <c r="F41" i="1"/>
  <c r="E41" i="1"/>
  <c r="D41" i="1"/>
  <c r="I40" i="1"/>
  <c r="M40" i="1" s="1"/>
  <c r="M39" i="1"/>
  <c r="M38" i="1"/>
  <c r="I38" i="1"/>
  <c r="M37" i="1"/>
  <c r="I37" i="1"/>
  <c r="M36" i="1"/>
  <c r="I36" i="1"/>
  <c r="M35" i="1"/>
  <c r="L34" i="1"/>
  <c r="J34" i="1"/>
  <c r="H34" i="1"/>
  <c r="F34" i="1"/>
  <c r="D34" i="1"/>
  <c r="I33" i="1"/>
  <c r="M33" i="1" s="1"/>
  <c r="I32" i="1"/>
  <c r="M32" i="1" s="1"/>
  <c r="I31" i="1"/>
  <c r="M31" i="1" s="1"/>
  <c r="L30" i="1"/>
  <c r="K30" i="1"/>
  <c r="J30" i="1"/>
  <c r="H30" i="1"/>
  <c r="G30" i="1"/>
  <c r="F30" i="1"/>
  <c r="E30" i="1"/>
  <c r="D30" i="1"/>
  <c r="L29" i="1"/>
  <c r="K29" i="1"/>
  <c r="J29" i="1"/>
  <c r="H29" i="1"/>
  <c r="G29" i="1"/>
  <c r="F29" i="1"/>
  <c r="E29" i="1"/>
  <c r="D29" i="1"/>
  <c r="L28" i="1"/>
  <c r="J28" i="1"/>
  <c r="H28" i="1"/>
  <c r="F28" i="1"/>
  <c r="D28" i="1"/>
  <c r="L27" i="1"/>
  <c r="L83" i="1" s="1"/>
  <c r="J27" i="1"/>
  <c r="J83" i="1" s="1"/>
  <c r="H27" i="1"/>
  <c r="H83" i="1" s="1"/>
  <c r="F27" i="1"/>
  <c r="F83" i="1" s="1"/>
  <c r="D27" i="1"/>
  <c r="D83" i="1" s="1"/>
  <c r="F15" i="1"/>
  <c r="F14" i="1"/>
  <c r="E14" i="1"/>
  <c r="F13" i="1"/>
  <c r="E12" i="1"/>
  <c r="F12" i="1" s="1"/>
  <c r="M11" i="1"/>
  <c r="K11" i="1"/>
  <c r="B11" i="1"/>
  <c r="A11" i="1"/>
  <c r="M10" i="1"/>
  <c r="K10" i="1"/>
  <c r="B10" i="1"/>
  <c r="M9" i="1"/>
  <c r="K9" i="1"/>
  <c r="B9" i="1"/>
  <c r="A6" i="1"/>
  <c r="I5" i="1"/>
  <c r="H5" i="1"/>
  <c r="A5" i="1"/>
  <c r="M34" i="1" l="1"/>
  <c r="M30" i="1"/>
  <c r="M29" i="1" s="1"/>
  <c r="I30" i="1"/>
  <c r="I29" i="1" s="1"/>
  <c r="I41" i="1"/>
  <c r="I34" i="1" s="1"/>
  <c r="I28" i="1" l="1"/>
  <c r="I27" i="1" s="1"/>
  <c r="I83" i="1" s="1"/>
  <c r="M28" i="1"/>
  <c r="M27" i="1" s="1"/>
  <c r="M83" i="1" s="1"/>
</calcChain>
</file>

<file path=xl/sharedStrings.xml><?xml version="1.0" encoding="utf-8"?>
<sst xmlns="http://schemas.openxmlformats.org/spreadsheetml/2006/main" count="110" uniqueCount="101">
  <si>
    <t>Додаток 7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</si>
  <si>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</si>
  <si>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</si>
  <si>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</si>
  <si>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</si>
  <si>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</si>
  <si>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</si>
  <si>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2805010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</si>
  <si>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</si>
  <si>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</t>
  </si>
  <si>
    <t>-</t>
  </si>
  <si>
    <r>
      <t>Періодичність: місячна,</t>
    </r>
    <r>
      <rPr>
        <u/>
        <sz val="8"/>
        <color indexed="8"/>
        <rFont val="Times New Roman"/>
        <family val="1"/>
        <charset val="204"/>
      </rPr>
      <t xml:space="preserve"> проміжна,</t>
    </r>
    <r>
      <rPr>
        <sz val="8"/>
        <color indexed="8"/>
        <rFont val="Times New Roman"/>
        <family val="1"/>
        <charset val="204"/>
      </rPr>
      <t xml:space="preserve"> річна.</t>
    </r>
  </si>
  <si>
    <t>Одиниця виміру: грн, коп.</t>
  </si>
  <si>
    <r>
      <t xml:space="preserve">Форма складена:    </t>
    </r>
    <r>
      <rPr>
        <b/>
        <u/>
        <sz val="8"/>
        <color indexed="8"/>
        <rFont val="Times New Roman"/>
        <family val="1"/>
        <charset val="204"/>
      </rPr>
      <t>за загальним</t>
    </r>
    <r>
      <rPr>
        <b/>
        <sz val="8"/>
        <color indexed="8"/>
        <rFont val="Times New Roman"/>
        <family val="1"/>
        <charset val="204"/>
      </rPr>
      <t>, спеціальним фондом</t>
    </r>
    <r>
      <rPr>
        <sz val="8"/>
        <color indexed="8"/>
        <rFont val="Times New Roman"/>
        <family val="1"/>
        <charset val="204"/>
      </rPr>
      <t xml:space="preserve"> (необхідне підкреслити).</t>
    </r>
  </si>
  <si>
    <t>Показники</t>
  </si>
  <si>
    <t>КЕКВ</t>
  </si>
  <si>
    <t>Код рядка</t>
  </si>
  <si>
    <t>Дебіторська заборгованість</t>
  </si>
  <si>
    <t>Кредиторська заборгованість</t>
  </si>
  <si>
    <t>Зареєстровані бюджетні фінансові
зобов’язання на кінець
звітного періоду (року)</t>
  </si>
  <si>
    <t>на початок звітного року, усього</t>
  </si>
  <si>
    <t>на кінець звітного періоду (року)</t>
  </si>
  <si>
    <t>списана за період з початку звітного року</t>
  </si>
  <si>
    <t xml:space="preserve">на початок
звітного року, усього
</t>
  </si>
  <si>
    <t>усього</t>
  </si>
  <si>
    <t>з неї прострочена</t>
  </si>
  <si>
    <t>з неї</t>
  </si>
  <si>
    <t>прострочена</t>
  </si>
  <si>
    <t>термін оплати якої не настав</t>
  </si>
  <si>
    <t>Доходи</t>
  </si>
  <si>
    <t>Х</t>
  </si>
  <si>
    <t>010</t>
  </si>
  <si>
    <r>
      <t>Видатки -</t>
    </r>
    <r>
      <rPr>
        <sz val="10"/>
        <color indexed="8"/>
        <rFont val="Times New Roman"/>
        <family val="1"/>
        <charset val="204"/>
      </rPr>
      <t xml:space="preserve"> усього</t>
    </r>
  </si>
  <si>
    <t>020</t>
  </si>
  <si>
    <r>
      <rPr>
        <sz val="8"/>
        <color indexed="8"/>
        <rFont val="Times New Roman"/>
        <family val="1"/>
        <charset val="204"/>
      </rPr>
      <t>у тому числ</t>
    </r>
    <r>
      <rPr>
        <b/>
        <sz val="8"/>
        <color indexed="8"/>
        <rFont val="Times New Roman"/>
        <family val="1"/>
        <charset val="204"/>
      </rPr>
      <t>і: 
Поточні  видатки</t>
    </r>
  </si>
  <si>
    <t>030</t>
  </si>
  <si>
    <t>Оплата праці і нарахування на заробітну плату</t>
  </si>
  <si>
    <t>040</t>
  </si>
  <si>
    <t xml:space="preserve">Оплата праці </t>
  </si>
  <si>
    <t>050</t>
  </si>
  <si>
    <t xml:space="preserve">  Заробітна плата</t>
  </si>
  <si>
    <t>060</t>
  </si>
  <si>
    <t xml:space="preserve">  Грошове  забезпечення військовослужбовців</t>
  </si>
  <si>
    <t>070</t>
  </si>
  <si>
    <t xml:space="preserve">Нарахування на  оплату праці </t>
  </si>
  <si>
    <t>080</t>
  </si>
  <si>
    <t>Використання товарів і послуг</t>
  </si>
  <si>
    <t>090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</si>
  <si>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</si>
  <si>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</si>
  <si>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</si>
  <si>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</si>
  <si>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</si>
  <si>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</si>
  <si>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</si>
  <si>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</si>
  <si>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</si>
  <si>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</si>
  <si>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</si>
  <si>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</si>
  <si>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</si>
  <si>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</si>
  <si>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</si>
  <si>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</si>
  <si>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>Обслуговування боргових зобов’язань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</si>
  <si>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</si>
  <si>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</si>
  <si>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</si>
  <si>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</si>
  <si>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</si>
  <si>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</si>
  <si>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</si>
  <si>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</si>
  <si>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</si>
  <si>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</si>
  <si>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</si>
  <si>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 видатки</t>
  </si>
  <si>
    <r>
      <t>Придбання основного капіталу</t>
    </r>
    <r>
      <rPr>
        <vertAlign val="superscript"/>
        <sz val="8"/>
        <color indexed="8"/>
        <rFont val="Times New Roman"/>
        <family val="1"/>
        <charset val="204"/>
      </rPr>
      <t>1</t>
    </r>
  </si>
  <si>
    <t>Придбання обладнання і предметів довгострокового користування</t>
  </si>
  <si>
    <t>Капітальне будівництво (придбання)</t>
  </si>
  <si>
    <t xml:space="preserve"> Капітальне будівництво (придбання) житла</t>
  </si>
  <si>
    <t xml:space="preserve">  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</si>
  <si>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</si>
  <si>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</si>
  <si>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</si>
  <si>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</si>
  <si>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</si>
  <si>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</si>
  <si>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</si>
  <si>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</si>
  <si>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</si>
  <si>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</si>
  <si>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r>
      <t>Капітальні трансферти підпри</t>
    </r>
    <r>
      <rPr>
        <i/>
        <sz val="8"/>
        <color indexed="8"/>
        <rFont val="Times New Roman"/>
        <family val="1"/>
        <charset val="204"/>
      </rPr>
      <t>ємствам (установам, організаціям)</t>
    </r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</si>
  <si>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</si>
  <si>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</si>
  <si>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</si>
  <si>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r>
      <t>Разом</t>
    </r>
    <r>
      <rPr>
        <b/>
        <vertAlign val="superscript"/>
        <sz val="8"/>
        <color indexed="8"/>
        <rFont val="Times New Roman"/>
        <family val="1"/>
        <charset val="204"/>
      </rPr>
      <t>2</t>
    </r>
  </si>
  <si>
    <t>х</t>
  </si>
  <si>
    <r>
      <t xml:space="preserve">1 </t>
    </r>
    <r>
      <rPr>
        <sz val="8"/>
        <color indexed="8"/>
        <rFont val="Times New Roman"/>
        <family val="1"/>
        <charset val="204"/>
      </rPr>
      <t>У місячній бюджетній звітності рядки з 390 по 570 не заповнюються.</t>
    </r>
    <r>
      <rPr>
        <vertAlign val="superscript"/>
        <sz val="8"/>
        <color indexed="8"/>
        <rFont val="Times New Roman"/>
        <family val="1"/>
        <charset val="204"/>
      </rPr>
      <t xml:space="preserve">
2 </t>
    </r>
    <r>
      <rPr>
        <sz val="8"/>
        <color indexed="8"/>
        <rFont val="Times New Roman"/>
        <family val="1"/>
        <charset val="204"/>
      </rPr>
      <t>Складається із суми рядків "Доходи" та "Видатки - усього".</t>
    </r>
  </si>
  <si>
    <t>(підпис)</t>
  </si>
  <si>
    <t>(ініціали, прізвище)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</si>
</sst>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#,&quot;-&quot;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b/>
      <u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b/>
      <vertAlign val="superscript"/>
      <sz val="8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/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4" fillId="0" borderId="0" xfId="0" applyFont="1" applyAlignment="1"/>
    <xf numFmtId="0" fontId="7" fillId="0" borderId="2" xfId="0" applyFont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center" vertical="top" wrapText="1"/>
    </xf>
    <xf numFmtId="0" fontId="4" fillId="0" borderId="0" xfId="0" applyFont="1" applyBorder="1"/>
    <xf numFmtId="0" fontId="5" fillId="0" borderId="0" xfId="0" applyFont="1" applyAlignment="1">
      <alignment horizontal="left" wrapText="1"/>
    </xf>
    <xf numFmtId="1" fontId="5" fillId="2" borderId="1" xfId="0" applyNumberFormat="1" applyFont="1" applyFill="1" applyBorder="1" applyAlignment="1" applyProtection="1">
      <alignment horizontal="center" wrapText="1"/>
    </xf>
    <xf numFmtId="0" fontId="8" fillId="0" borderId="1" xfId="0" applyFont="1" applyBorder="1" applyAlignment="1">
      <alignment horizontal="left" vertical="top" wrapText="1"/>
    </xf>
    <xf numFmtId="49" fontId="5" fillId="3" borderId="3" xfId="0" applyNumberFormat="1" applyFont="1" applyFill="1" applyBorder="1" applyAlignment="1" applyProtection="1">
      <alignment wrapText="1"/>
      <protection locked="0"/>
    </xf>
    <xf numFmtId="0" fontId="8" fillId="0" borderId="3" xfId="0" applyFont="1" applyBorder="1" applyAlignment="1">
      <alignment horizontal="left" wrapText="1"/>
    </xf>
    <xf numFmtId="1" fontId="5" fillId="2" borderId="3" xfId="0" applyNumberFormat="1" applyFont="1" applyFill="1" applyBorder="1" applyAlignment="1" applyProtection="1">
      <alignment horizontal="center" wrapText="1"/>
    </xf>
    <xf numFmtId="49" fontId="5" fillId="3" borderId="1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Alignment="1" applyProtection="1">
      <alignment horizontal="justify" vertical="top" wrapText="1"/>
      <protection locked="0"/>
    </xf>
    <xf numFmtId="0" fontId="4" fillId="0" borderId="0" xfId="0" applyFont="1" applyAlignment="1">
      <alignment horizontal="justify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 applyProtection="1">
      <alignment horizontal="right" wrapText="1"/>
    </xf>
    <xf numFmtId="164" fontId="4" fillId="0" borderId="2" xfId="0" applyNumberFormat="1" applyFont="1" applyBorder="1" applyAlignment="1" applyProtection="1">
      <alignment horizontal="right" wrapText="1"/>
    </xf>
    <xf numFmtId="164" fontId="4" fillId="0" borderId="2" xfId="0" applyNumberFormat="1" applyFont="1" applyBorder="1" applyAlignment="1">
      <alignment horizontal="center" wrapText="1"/>
    </xf>
    <xf numFmtId="164" fontId="4" fillId="0" borderId="2" xfId="0" applyNumberFormat="1" applyFont="1" applyBorder="1" applyAlignment="1" applyProtection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5" fillId="0" borderId="2" xfId="0" applyFont="1" applyBorder="1" applyAlignment="1">
      <alignment horizontal="justify"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 applyProtection="1">
      <alignment horizontal="right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 applyProtection="1">
      <alignment horizontal="right" wrapText="1"/>
      <protection locked="0"/>
    </xf>
    <xf numFmtId="0" fontId="14" fillId="0" borderId="2" xfId="0" applyFont="1" applyBorder="1" applyAlignment="1">
      <alignment horizontal="justify" vertical="center" wrapText="1"/>
    </xf>
    <xf numFmtId="164" fontId="14" fillId="0" borderId="2" xfId="0" applyNumberFormat="1" applyFont="1" applyBorder="1" applyAlignment="1" applyProtection="1">
      <alignment horizontal="right" wrapText="1"/>
      <protection locked="0"/>
    </xf>
    <xf numFmtId="164" fontId="6" fillId="0" borderId="2" xfId="0" applyNumberFormat="1" applyFont="1" applyBorder="1" applyAlignment="1" applyProtection="1">
      <alignment horizontal="right" wrapText="1"/>
    </xf>
    <xf numFmtId="0" fontId="4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vertical="center" wrapText="1"/>
    </xf>
    <xf numFmtId="164" fontId="6" fillId="0" borderId="2" xfId="0" applyNumberFormat="1" applyFont="1" applyBorder="1" applyAlignment="1" applyProtection="1">
      <alignment horizontal="right" wrapText="1"/>
      <protection locked="0"/>
    </xf>
    <xf numFmtId="0" fontId="4" fillId="0" borderId="0" xfId="0" applyFont="1" applyProtection="1">
      <protection locked="0"/>
    </xf>
    <xf numFmtId="0" fontId="14" fillId="0" borderId="0" xfId="0" applyFont="1"/>
    <xf numFmtId="164" fontId="5" fillId="0" borderId="2" xfId="0" applyNumberFormat="1" applyFont="1" applyBorder="1" applyAlignment="1" applyProtection="1">
      <alignment horizontal="right" wrapText="1"/>
      <protection locked="0"/>
    </xf>
    <xf numFmtId="0" fontId="11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/>
    <xf numFmtId="0" fontId="1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2" fillId="0" borderId="0" xfId="0" applyFont="1"/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7" fillId="0" borderId="4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/2019/&#1082;&#1072;&#1079;&#1085;&#1072;&#1095;&#1077;&#1081;&#1089;&#1090;&#1074;&#1086;/2%20&#1082;&#1074;&#1072;&#1088;&#1090;&#1072;&#1083;/ZV_2kv2019v1.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3дс"/>
      <sheetName val="4дс"/>
      <sheetName val="5дс_I_III"/>
      <sheetName val="5дс_IV_V"/>
      <sheetName val="5дс_VI_VII"/>
      <sheetName val="5дс_VIІІ"/>
      <sheetName val="5дс_ІХ_XІ"/>
      <sheetName val="5дс_XІI"/>
      <sheetName val="5дс_XIІI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2"/>
      <sheetName val="д12.1"/>
      <sheetName val="д12.2"/>
      <sheetName val="д13"/>
      <sheetName val="д14"/>
      <sheetName val="д15"/>
      <sheetName val="д16"/>
      <sheetName val="д17"/>
      <sheetName val="д18"/>
      <sheetName val="д19"/>
      <sheetName val="д20.1"/>
      <sheetName val="д20.2"/>
      <sheetName val="д20"/>
      <sheetName val="д21зф"/>
      <sheetName val="д21сф"/>
      <sheetName val="д22"/>
      <sheetName val="д23зф"/>
      <sheetName val="д23сф"/>
      <sheetName val="д24зф"/>
      <sheetName val="д24сф"/>
      <sheetName val="д26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3">
          <cell r="B3" t="str">
            <v>Львівське обласне управління лісового та мисливського господарства</v>
          </cell>
        </row>
        <row r="5">
          <cell r="B5" t="str">
            <v>м. Львів</v>
          </cell>
        </row>
        <row r="7">
          <cell r="F7">
            <v>1</v>
          </cell>
        </row>
        <row r="9">
          <cell r="H9" t="str">
            <v>280</v>
          </cell>
        </row>
        <row r="10">
          <cell r="H10" t="str">
            <v>00</v>
          </cell>
          <cell r="I10" t="str">
            <v>-</v>
          </cell>
        </row>
        <row r="13">
          <cell r="A13" t="str">
            <v>за ЄДРПОУ</v>
          </cell>
          <cell r="B13" t="str">
            <v>35227669</v>
          </cell>
        </row>
        <row r="14">
          <cell r="A14" t="str">
            <v>за КОАТУУ</v>
          </cell>
          <cell r="B14">
            <v>4610136300</v>
          </cell>
        </row>
        <row r="15">
          <cell r="A15" t="str">
            <v>за КОПФГ</v>
          </cell>
          <cell r="B15">
            <v>410</v>
          </cell>
          <cell r="D15" t="str">
            <v>Орган державної влади</v>
          </cell>
        </row>
        <row r="18">
          <cell r="B18" t="str">
            <v>1 липня</v>
          </cell>
          <cell r="C18" t="str">
            <v>2019 р.</v>
          </cell>
        </row>
        <row r="19">
          <cell r="C19" t="str">
            <v>"12"липня 2019 року</v>
          </cell>
        </row>
        <row r="26">
          <cell r="F26" t="str">
            <v>Дейнека А.М.</v>
          </cell>
        </row>
        <row r="28">
          <cell r="F28" t="str">
            <v>Крюченкова Н.В.</v>
          </cell>
        </row>
        <row r="30">
          <cell r="F30" t="str">
            <v>Начальник управління</v>
          </cell>
        </row>
        <row r="31">
          <cell r="F31" t="str">
            <v>Головний бухгалтер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>
        <row r="11">
          <cell r="A11" t="str">
            <v>Організаційно-правова форма господарювання</v>
          </cell>
        </row>
      </sheetData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>
        <row r="6">
          <cell r="A6" t="str">
            <v>про заборгованість за бюджетними коштами (форма</v>
          </cell>
          <cell r="C6" t="str">
            <v xml:space="preserve">   № 7д, </v>
          </cell>
          <cell r="D6" t="str">
            <v xml:space="preserve">   №7м)</v>
          </cell>
        </row>
      </sheetData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93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94"/>
      <sheetData sheetId="295">
        <row r="1">
          <cell r="A1" t="str">
            <v>0100</v>
          </cell>
          <cell r="B1" t="str">
            <v>Державне управління</v>
          </cell>
        </row>
        <row r="2">
          <cell r="A2" t="str">
            <v>0110</v>
          </cell>
          <cell r="B2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3">
          <cell r="A3" t="str">
            <v>0120</v>
          </cell>
          <cell r="B3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4">
          <cell r="A4" t="str">
            <v>0130</v>
          </cell>
          <cell r="B4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5">
          <cell r="A5" t="str">
            <v>0140</v>
          </cell>
          <cell r="B5" t="str">
            <v>Керівництво і управління у відповідній сфері в Автономній Республіці Крим</v>
          </cell>
        </row>
        <row r="6">
          <cell r="A6" t="str">
            <v>0150</v>
          </cell>
          <cell r="B6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7">
          <cell r="A7" t="str">
            <v>0160</v>
          </cell>
          <cell r="B7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8">
          <cell r="A8" t="str">
            <v>0170</v>
          </cell>
          <cell r="B8" t="str">
            <v>Підвищення кваліфікації депутатів місцевих рад та посадових осіб місцевого самоврядування</v>
          </cell>
        </row>
        <row r="9">
          <cell r="A9" t="str">
            <v>0180</v>
          </cell>
          <cell r="B9" t="str">
            <v>Інша діяльність у сфері державного управління</v>
          </cell>
        </row>
        <row r="10">
          <cell r="A10" t="str">
            <v>0190</v>
          </cell>
          <cell r="B10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1">
          <cell r="A11" t="str">
            <v>0191</v>
          </cell>
          <cell r="B11" t="str">
            <v>Проведення місцевих виборів</v>
          </cell>
        </row>
        <row r="12">
          <cell r="A12" t="str">
            <v>0192</v>
          </cell>
          <cell r="B12" t="str">
            <v>Проведення місцевих референдумів</v>
          </cell>
        </row>
        <row r="13">
          <cell r="A13" t="str">
            <v>0193</v>
          </cell>
          <cell r="B13" t="str">
            <v>Забезпечення діяльності виборчої комісії Автономної Республіки Крим</v>
          </cell>
        </row>
        <row r="14">
          <cell r="A14" t="str">
            <v>1000</v>
          </cell>
          <cell r="B14" t="str">
            <v>Освіта</v>
          </cell>
        </row>
        <row r="15">
          <cell r="A15" t="str">
            <v>1010</v>
          </cell>
          <cell r="B15" t="str">
            <v>Надання дошкільної освіти</v>
          </cell>
        </row>
        <row r="16">
          <cell r="A16" t="str">
            <v>1020</v>
          </cell>
          <cell r="B16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7">
          <cell r="A17" t="str">
            <v>1030</v>
          </cell>
          <cell r="B17" t="str">
            <v>Надання загальної середньої освіти вечірніми (змінними) школами</v>
          </cell>
        </row>
        <row r="18">
          <cell r="A18" t="str">
            <v>1040</v>
          </cell>
          <cell r="B18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19">
          <cell r="A19" t="str">
            <v>1050</v>
          </cell>
          <cell r="B19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0">
          <cell r="A20" t="str">
            <v>1060</v>
          </cell>
          <cell r="B20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1">
          <cell r="A21" t="str">
            <v>1070</v>
          </cell>
          <cell r="B21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2">
          <cell r="A22" t="str">
            <v>1080</v>
          </cell>
          <cell r="B22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3">
          <cell r="A23" t="str">
            <v>1090</v>
          </cell>
          <cell r="B23" t="str">
            <v>Надання позашкільної освіти позашкільними закладами освіти, заходи із позашкільної роботи з дітьми</v>
          </cell>
        </row>
        <row r="24">
          <cell r="A24" t="str">
            <v>1100</v>
          </cell>
          <cell r="B24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5">
          <cell r="A25" t="str">
            <v>1110</v>
          </cell>
          <cell r="B25" t="str">
            <v>Підготовка кадрів професійно-технічними закладами та іншими закладами освіти</v>
          </cell>
        </row>
        <row r="26">
          <cell r="A26" t="str">
            <v>1120</v>
          </cell>
          <cell r="B26" t="str">
            <v>Підготовка кадрів вищими навчальними закладами І-ІІ рівнів акредитації (коледжами, технікумами, училищами)</v>
          </cell>
        </row>
        <row r="27">
          <cell r="A27" t="str">
            <v>1130</v>
          </cell>
          <cell r="B27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8">
          <cell r="A28" t="str">
            <v>1140</v>
          </cell>
          <cell r="B28" t="str">
            <v>Підвищення кваліфікації, перепідготовка кадрів закладами післядипломної освіти</v>
          </cell>
        </row>
        <row r="29">
          <cell r="A29" t="str">
            <v>1150</v>
          </cell>
          <cell r="B29" t="str">
            <v>Методичне забезпечення діяльності навчальних закладів</v>
          </cell>
        </row>
        <row r="30">
          <cell r="A30" t="str">
            <v>1160</v>
          </cell>
          <cell r="B30" t="str">
            <v>Інші програми, заклади та заходи у сфері освіти</v>
          </cell>
        </row>
        <row r="31">
          <cell r="A31" t="str">
            <v>1161</v>
          </cell>
          <cell r="B31" t="str">
            <v>Забезпечення діяльності інших закладів у сфері освіти</v>
          </cell>
        </row>
        <row r="32">
          <cell r="A32" t="str">
            <v>1162</v>
          </cell>
          <cell r="B32" t="str">
            <v>Інші програми та заходи у сфері освіти</v>
          </cell>
        </row>
        <row r="33">
          <cell r="A33" t="str">
            <v>2000</v>
          </cell>
          <cell r="B33" t="str">
            <v>Охорона здоров?я</v>
          </cell>
        </row>
        <row r="34">
          <cell r="A34" t="str">
            <v>2010</v>
          </cell>
          <cell r="B34" t="str">
            <v>Багатопрофільна стаціонарна медична допомога населенню</v>
          </cell>
        </row>
        <row r="35">
          <cell r="A35" t="str">
            <v>2020</v>
          </cell>
          <cell r="B35" t="str">
            <v>Спеціалізована стаціонарна медична допомога населенню</v>
          </cell>
        </row>
        <row r="36">
          <cell r="A36" t="str">
            <v>2030</v>
          </cell>
          <cell r="B36" t="str">
            <v>Лікарсько-акушерська допомога вагітним, породіллям та новонародженим</v>
          </cell>
        </row>
        <row r="37">
          <cell r="A37" t="str">
            <v>2040</v>
          </cell>
          <cell r="B37" t="str">
            <v>Санаторно-курортна допомога населенню</v>
          </cell>
        </row>
        <row r="38">
          <cell r="A38" t="str">
            <v>2050</v>
          </cell>
          <cell r="B38" t="str">
            <v>Медико-соціальний захист дітей-сиріт і дітей, позбавлених батьківського піклування</v>
          </cell>
        </row>
        <row r="39">
          <cell r="A39" t="str">
            <v>2060</v>
          </cell>
          <cell r="B39" t="str">
            <v>Створення банків крові та її компонентів</v>
          </cell>
        </row>
        <row r="40">
          <cell r="A40" t="str">
            <v>2070</v>
          </cell>
          <cell r="B40" t="str">
            <v>Екстрена та швидка медична допомога населенню</v>
          </cell>
        </row>
        <row r="41">
          <cell r="A41" t="str">
            <v>2080</v>
          </cell>
          <cell r="B41" t="str">
            <v>Амбулаторно-поліклінічна допомога населенню, крім первинної медичної допомоги</v>
          </cell>
        </row>
        <row r="42">
          <cell r="A42" t="str">
            <v>2090</v>
          </cell>
          <cell r="B42" t="str">
            <v>Спеціалізована амбулаторно-поліклінічна допомога населенню</v>
          </cell>
        </row>
        <row r="43">
          <cell r="A43" t="str">
            <v>2100</v>
          </cell>
          <cell r="B43" t="str">
            <v>Стоматологічна допомога населенню</v>
          </cell>
        </row>
        <row r="44">
          <cell r="A44" t="str">
            <v>2110</v>
          </cell>
          <cell r="B44" t="str">
            <v>Первинна медична допомога населенню</v>
          </cell>
        </row>
        <row r="45">
          <cell r="A45" t="str">
            <v>2111</v>
          </cell>
          <cell r="B45" t="str">
            <v>Первинна медична допомога населенню, що надається центрами первинної медичної (медико-санітарної) допомоги</v>
          </cell>
        </row>
        <row r="46">
          <cell r="A46" t="str">
            <v>2112</v>
          </cell>
          <cell r="B46" t="str">
            <v>Первинна медична допомога населенню, що надається фельдшерськими, фельдшерсько-акушерськими пунктами</v>
          </cell>
        </row>
        <row r="47">
          <cell r="A47" t="str">
            <v>2113</v>
          </cell>
          <cell r="B47" t="str">
            <v>Первинна медична допомога населенню, що надається амбулаторно-поліклінічними закладами (відділеннями)</v>
          </cell>
        </row>
        <row r="48">
          <cell r="A48" t="str">
            <v>2120</v>
          </cell>
          <cell r="B48" t="str">
            <v>Інформаційно-методичне та просвітницьке забезпечення в галузі охорони здоров'я</v>
          </cell>
        </row>
        <row r="49">
          <cell r="A49" t="str">
            <v>2130</v>
          </cell>
          <cell r="B49" t="str">
            <v>Проведення належної медико-соціальної експертизи (МСЕК)</v>
          </cell>
        </row>
        <row r="50">
          <cell r="A50" t="str">
            <v>2140</v>
          </cell>
          <cell r="B50" t="str">
            <v>Програми і централізовані заходи у галузі охорони здоров?я</v>
          </cell>
        </row>
        <row r="51">
          <cell r="A51" t="str">
            <v>2141</v>
          </cell>
          <cell r="B51" t="str">
            <v>Програми і централізовані заходи з імунопрофілактики</v>
          </cell>
        </row>
        <row r="52">
          <cell r="A52" t="str">
            <v>2142</v>
          </cell>
          <cell r="B52" t="str">
            <v>Програми і централізовані заходи боротьби з туберкульозом</v>
          </cell>
        </row>
        <row r="53">
          <cell r="A53" t="str">
            <v>2143</v>
          </cell>
          <cell r="B53" t="str">
            <v>Програми і централізовані заходи профілактики ВІЛ-інфекції/СНІДу</v>
          </cell>
        </row>
        <row r="54">
          <cell r="A54" t="str">
            <v>2144</v>
          </cell>
          <cell r="B54" t="str">
            <v>Централізовані заходи з лікування хворих на цукровий та нецукровий діабет</v>
          </cell>
        </row>
        <row r="55">
          <cell r="A55" t="str">
            <v>2145</v>
          </cell>
          <cell r="B55" t="str">
            <v>Централізовані заходи з лікування онкологічних хворих</v>
          </cell>
        </row>
        <row r="56">
          <cell r="A56" t="str">
            <v>2146</v>
          </cell>
          <cell r="B56" t="str">
            <v>Відшкодування вартості лікарських засобів для лікування окремих захворювань</v>
          </cell>
        </row>
        <row r="57">
          <cell r="A57" t="str">
            <v>2150</v>
          </cell>
          <cell r="B57" t="str">
            <v>Інші програми, заклади та заходи у сфері охорони здоров?я</v>
          </cell>
        </row>
        <row r="58">
          <cell r="A58" t="str">
            <v>2151</v>
          </cell>
          <cell r="B58" t="str">
            <v>Забезпечення діяльності інших закладів у сфері охорони здоров?я</v>
          </cell>
        </row>
        <row r="59">
          <cell r="A59" t="str">
            <v>2152</v>
          </cell>
          <cell r="B59" t="str">
            <v>Інші програми та заходи у сфері охорони здоров?я</v>
          </cell>
        </row>
        <row r="60">
          <cell r="A60" t="str">
            <v>3000</v>
          </cell>
          <cell r="B60" t="str">
            <v>Соціальний захист та соціальне забезпечення</v>
          </cell>
        </row>
        <row r="61">
          <cell r="A61" t="str">
            <v>3010</v>
          </cell>
          <cell r="B61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2">
          <cell r="A62" t="str">
            <v>3011</v>
          </cell>
          <cell r="B62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3">
          <cell r="A63" t="str">
            <v>3012</v>
          </cell>
          <cell r="B63" t="str">
            <v>Надання субсидій населенню для відшкодування витрат на оплату житлово-комунальних послуг</v>
          </cell>
        </row>
        <row r="64">
          <cell r="A64" t="str">
            <v>3020</v>
          </cell>
          <cell r="B64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5">
          <cell r="A65" t="str">
            <v>3021</v>
          </cell>
          <cell r="B65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6">
          <cell r="A66" t="str">
            <v>3022</v>
          </cell>
          <cell r="B66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7">
          <cell r="A67" t="str">
            <v>3023</v>
          </cell>
          <cell r="B67" t="str">
            <v>Забезпечення побутовим вугіллям окремих категорій громадян</v>
          </cell>
        </row>
        <row r="68">
          <cell r="A68" t="str">
            <v>3030</v>
          </cell>
          <cell r="B68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69">
          <cell r="A69" t="str">
            <v>3031</v>
          </cell>
          <cell r="B69" t="str">
            <v>Надання інших пільг окремим категоріям громадян відповідно до законодавства</v>
          </cell>
        </row>
        <row r="70">
          <cell r="A70" t="str">
            <v>3032</v>
          </cell>
          <cell r="B70" t="str">
            <v>Надання пільг окремим категоріям громадян з оплати послуг зв'язку</v>
          </cell>
        </row>
        <row r="71">
          <cell r="A71" t="str">
            <v>3033</v>
          </cell>
          <cell r="B71" t="str">
            <v>Компенсаційні виплати на пільговий проїзд автомобільним транспортом окремим категоріям громадян</v>
          </cell>
        </row>
        <row r="72">
          <cell r="A72" t="str">
            <v>3034</v>
          </cell>
          <cell r="B72" t="str">
            <v>Компенсаційні виплати за пільговий проїзд окремих категорій громадян на водному транспорті</v>
          </cell>
        </row>
        <row r="73">
          <cell r="A73" t="str">
            <v>3035</v>
          </cell>
          <cell r="B73" t="str">
            <v>Компенсаційні виплати за пільговий проїзд окремих категорій громадян на залізничному транспорті</v>
          </cell>
        </row>
        <row r="74">
          <cell r="A74" t="str">
            <v>3036</v>
          </cell>
          <cell r="B74" t="str">
            <v>Компенсаційні виплати на пільговий проїзд електротранспортом окремим категоріям громадян</v>
          </cell>
        </row>
        <row r="75">
          <cell r="A75" t="str">
            <v>3040</v>
          </cell>
          <cell r="B75" t="str">
            <v>Надання допомоги сім'ям з дітьми, малозабезпеченим сім?ям, тимчасової допомоги дітям</v>
          </cell>
        </row>
        <row r="76">
          <cell r="A76" t="str">
            <v>3041</v>
          </cell>
          <cell r="B76" t="str">
            <v>Надання допомоги у зв'язку з вагітністю і пологами</v>
          </cell>
        </row>
        <row r="77">
          <cell r="A77" t="str">
            <v>3042</v>
          </cell>
          <cell r="B77" t="str">
            <v>Надання допомоги при усиновленні дитини</v>
          </cell>
        </row>
        <row r="78">
          <cell r="A78" t="str">
            <v>3043</v>
          </cell>
          <cell r="B78" t="str">
            <v>Надання допомоги при народженні дитини</v>
          </cell>
        </row>
        <row r="79">
          <cell r="A79" t="str">
            <v>3044</v>
          </cell>
          <cell r="B79" t="str">
            <v>Надання допомоги на дітей, над якими встановлено опіку чи піклування</v>
          </cell>
        </row>
        <row r="80">
          <cell r="A80" t="str">
            <v>3045</v>
          </cell>
          <cell r="B80" t="str">
            <v>Надання допомоги на дітей одиноким матерям</v>
          </cell>
        </row>
        <row r="81">
          <cell r="A81" t="str">
            <v>3046</v>
          </cell>
          <cell r="B81" t="str">
            <v>Надання тимчасової державної допомоги дітям</v>
          </cell>
        </row>
        <row r="82">
          <cell r="A82" t="str">
            <v>3047</v>
          </cell>
          <cell r="B82" t="str">
            <v>Надання державної соціальної допомоги малозабезпеченим сім?ям</v>
          </cell>
        </row>
        <row r="83">
          <cell r="A83" t="str">
            <v>3050</v>
          </cell>
          <cell r="B83" t="str">
            <v>Пільгове медичне обслуговування осіб, які постраждали внаслідок Чорнобильської катастрофи</v>
          </cell>
        </row>
        <row r="84">
          <cell r="A84" t="str">
            <v>3060</v>
          </cell>
          <cell r="B84" t="str">
            <v>Оздоровлення громадян, які постраждали внаслідок Чорнобильської катастрофи</v>
          </cell>
        </row>
        <row r="85">
          <cell r="A85" t="str">
            <v>3070</v>
          </cell>
          <cell r="B85" t="str">
            <v>Виплата компенсації реабілітованим</v>
          </cell>
        </row>
        <row r="86">
          <cell r="A86" t="str">
            <v>3080</v>
          </cell>
          <cell r="B86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7">
          <cell r="A87" t="str">
            <v>3081</v>
          </cell>
          <cell r="B87" t="str">
            <v>Надання державної соціальної допомоги особам з інвалідністю з дитинства та дітям з інвалідністю</v>
          </cell>
        </row>
        <row r="88">
          <cell r="A88" t="str">
            <v>3082</v>
          </cell>
          <cell r="B88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89">
          <cell r="A89" t="str">
            <v>3083</v>
          </cell>
          <cell r="B89" t="str">
            <v>Надання допомоги по догляду за особами з інвалідністю І чи ІІ групи внаслідок психічного розладу</v>
          </cell>
        </row>
        <row r="90">
          <cell r="A90" t="str">
            <v>3084</v>
          </cell>
          <cell r="B90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1">
          <cell r="A91" t="str">
            <v>3085</v>
          </cell>
          <cell r="B91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2">
          <cell r="A92" t="str">
            <v>3090</v>
          </cell>
          <cell r="B92" t="str">
            <v>Видатки на поховання учасників бойових дій та осіб з інвалідністю внаслідок війни</v>
          </cell>
        </row>
        <row r="93">
          <cell r="A93" t="str">
            <v>3100</v>
          </cell>
          <cell r="B93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4">
          <cell r="A94" t="str">
            <v>3101</v>
          </cell>
          <cell r="B94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5">
          <cell r="A95" t="str">
            <v>3102</v>
          </cell>
          <cell r="B95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6">
          <cell r="A96" t="str">
            <v>3103</v>
          </cell>
          <cell r="B96" t="str">
            <v>Навчання та трудове влаштування осіб з інвалідністю</v>
          </cell>
        </row>
        <row r="97">
          <cell r="A97" t="str">
            <v>3104</v>
          </cell>
          <cell r="B97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8">
          <cell r="A98" t="str">
            <v>3105</v>
          </cell>
          <cell r="B98" t="str">
            <v>Надання реабілітаційних послуг особам з інвалідністю та дітям з інвалідністю</v>
          </cell>
        </row>
        <row r="99">
          <cell r="A99" t="str">
            <v>3110</v>
          </cell>
          <cell r="B99" t="str">
            <v>Заклади і заходи з питань дітей та їх соціального захисту</v>
          </cell>
        </row>
        <row r="100">
          <cell r="A100" t="str">
            <v>3111</v>
          </cell>
          <cell r="B100" t="str">
            <v>Утримання закладів, що надають соціальні послуги дітям, які опинились у складних життєвих обставинах</v>
          </cell>
        </row>
        <row r="101">
          <cell r="A101" t="str">
            <v>3112</v>
          </cell>
          <cell r="B101" t="str">
            <v>Заходи державної політики з питань дітей та їх соціального захисту</v>
          </cell>
        </row>
        <row r="102">
          <cell r="A102" t="str">
            <v>3120</v>
          </cell>
          <cell r="B102" t="str">
            <v>Здійснення соціальної роботи з вразливими категоріями населення</v>
          </cell>
        </row>
        <row r="103">
          <cell r="A103" t="str">
            <v>3121</v>
          </cell>
          <cell r="B103" t="str">
            <v>Утримання та забезпечення діяльності центрів соціальних служб для сім?ї, дітей та молоді</v>
          </cell>
        </row>
        <row r="104">
          <cell r="A104" t="str">
            <v>3122</v>
          </cell>
          <cell r="B104" t="str">
            <v>Заходи державної політики із забезпечення рівних прав та можливостей жінок та чоловіків</v>
          </cell>
        </row>
        <row r="105">
          <cell r="A105" t="str">
            <v>3123</v>
          </cell>
          <cell r="B105" t="str">
            <v>Заходи державної політики з питань сім'ї</v>
          </cell>
        </row>
        <row r="106">
          <cell r="A106" t="str">
            <v>3130</v>
          </cell>
          <cell r="B106" t="str">
            <v>Реалізація державної політики у молодіжній сфері</v>
          </cell>
        </row>
        <row r="107">
          <cell r="A107" t="str">
            <v>3131</v>
          </cell>
          <cell r="B107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8">
          <cell r="A108" t="str">
            <v>3132</v>
          </cell>
          <cell r="B108" t="str">
            <v>Утримання клубів для підлітків за місцем проживання</v>
          </cell>
        </row>
        <row r="109">
          <cell r="A109" t="str">
            <v>3133</v>
          </cell>
          <cell r="B109" t="str">
            <v>Інші заходи та заклади молодіжної політики</v>
          </cell>
        </row>
        <row r="110">
          <cell r="A110" t="str">
            <v>3140</v>
          </cell>
          <cell r="B110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1">
          <cell r="A111" t="str">
            <v>3150</v>
          </cell>
          <cell r="B111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2">
          <cell r="A112" t="str">
            <v>3160</v>
          </cell>
          <cell r="B112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3">
          <cell r="A113" t="str">
            <v>3170</v>
          </cell>
          <cell r="B113" t="str">
            <v>Забезпечення реалізації окремих програм для осіб з інвалідністю</v>
          </cell>
        </row>
        <row r="114">
          <cell r="A114" t="str">
            <v>3171</v>
          </cell>
          <cell r="B114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5">
          <cell r="A115" t="str">
            <v>3172</v>
          </cell>
          <cell r="B115" t="str">
            <v>Встановлення телефонів особам з інвалідністю І і ІІ груп</v>
          </cell>
        </row>
        <row r="116">
          <cell r="A116" t="str">
            <v>3180</v>
          </cell>
          <cell r="B116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7">
          <cell r="A117" t="str">
            <v>3190</v>
          </cell>
          <cell r="B117" t="str">
            <v>Соціальний захист ветеранів війни та праці</v>
          </cell>
        </row>
        <row r="118">
          <cell r="A118" t="str">
            <v>3191</v>
          </cell>
          <cell r="B118" t="str">
            <v>Інші видатки на соціальний захист ветеранів війни та праці</v>
          </cell>
        </row>
        <row r="119">
          <cell r="A119" t="str">
            <v>3192</v>
          </cell>
          <cell r="B119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0">
          <cell r="A120" t="str">
            <v>3200</v>
          </cell>
          <cell r="B120" t="str">
            <v>Забезпечення обробки інформації з нарахування та виплати допомог і компенсацій</v>
          </cell>
        </row>
        <row r="121">
          <cell r="A121" t="str">
            <v>3210</v>
          </cell>
          <cell r="B121" t="str">
            <v>Організація та проведення громадських робіт</v>
          </cell>
        </row>
        <row r="122">
          <cell r="A122" t="str">
            <v>3220</v>
          </cell>
          <cell r="B122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3">
          <cell r="A123" t="str">
            <v>3221</v>
          </cell>
          <cell r="B123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4">
          <cell r="A124" t="str">
            <v>3222</v>
          </cell>
          <cell r="B124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5">
          <cell r="A125" t="str">
            <v>3223</v>
          </cell>
          <cell r="B125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6">
          <cell r="A126" t="str">
            <v>3230</v>
          </cell>
          <cell r="B126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7">
          <cell r="A127" t="str">
            <v>3240</v>
          </cell>
          <cell r="B127" t="str">
            <v>Інші заклади та заходи</v>
          </cell>
        </row>
        <row r="128">
          <cell r="A128" t="str">
            <v>3241</v>
          </cell>
          <cell r="B128" t="str">
            <v>Забезпечення діяльності інших закладів у сфері соціального захисту і соціального забезпечення</v>
          </cell>
        </row>
        <row r="129">
          <cell r="A129" t="str">
            <v>3242</v>
          </cell>
          <cell r="B129" t="str">
            <v>Інші заходи у сфері соціального захисту і соціального забезпечення</v>
          </cell>
        </row>
        <row r="130">
          <cell r="A130" t="str">
            <v>4000</v>
          </cell>
          <cell r="B130" t="str">
            <v>Культура і мистецтво</v>
          </cell>
        </row>
        <row r="131">
          <cell r="A131" t="str">
            <v>4010</v>
          </cell>
          <cell r="B131" t="str">
            <v>Фінансова підтримка театрів</v>
          </cell>
        </row>
        <row r="132">
          <cell r="A132" t="str">
            <v>4020</v>
          </cell>
          <cell r="B132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3">
          <cell r="A133" t="str">
            <v>4030</v>
          </cell>
          <cell r="B133" t="str">
            <v>Забезпечення діяльності бібліотек</v>
          </cell>
        </row>
        <row r="134">
          <cell r="A134" t="str">
            <v>4040</v>
          </cell>
          <cell r="B134" t="str">
            <v>Забезпечення діяльності музеїв і виставок</v>
          </cell>
        </row>
        <row r="135">
          <cell r="A135" t="str">
            <v>4050</v>
          </cell>
          <cell r="B135" t="str">
            <v>Забезпечення діяльності заповідників</v>
          </cell>
        </row>
        <row r="136">
          <cell r="A136" t="str">
            <v>4060</v>
          </cell>
          <cell r="B136" t="str">
            <v>Забезпечення діяльності палаців і будинків культури, клубів, центрів дозвілля та інших клубних закладів</v>
          </cell>
        </row>
        <row r="137">
          <cell r="A137" t="str">
            <v>4070</v>
          </cell>
          <cell r="B137" t="str">
            <v>Фінансова підтримка кінематографії</v>
          </cell>
        </row>
        <row r="138">
          <cell r="A138" t="str">
            <v>4080</v>
          </cell>
          <cell r="B138" t="str">
            <v>Інші заклади та заходи в галузі культури і мистецтва</v>
          </cell>
        </row>
        <row r="139">
          <cell r="A139" t="str">
            <v>4081</v>
          </cell>
          <cell r="B139" t="str">
            <v>Забезпечення діяльності інших закладів в галузі культури і мистецтва</v>
          </cell>
        </row>
        <row r="140">
          <cell r="A140" t="str">
            <v>4082</v>
          </cell>
          <cell r="B140" t="str">
            <v>Інші заходи в галузі культури і мистецтва</v>
          </cell>
        </row>
        <row r="141">
          <cell r="A141" t="str">
            <v>5000</v>
          </cell>
          <cell r="B141" t="str">
            <v>Фізична культура і спорт</v>
          </cell>
        </row>
        <row r="142">
          <cell r="A142" t="str">
            <v>5010</v>
          </cell>
          <cell r="B142" t="str">
            <v>Проведення спортивної роботи в регіоні</v>
          </cell>
        </row>
        <row r="143">
          <cell r="A143" t="str">
            <v>5011</v>
          </cell>
          <cell r="B143" t="str">
            <v>Проведення навчально-тренувальних зборів і змагань з олімпійських видів спорту</v>
          </cell>
        </row>
        <row r="144">
          <cell r="A144" t="str">
            <v>5012</v>
          </cell>
          <cell r="B144" t="str">
            <v>Проведення навчально-тренувальних зборів і змагань з неолімпійських видів спорту</v>
          </cell>
        </row>
        <row r="145">
          <cell r="A145" t="str">
            <v>5020</v>
          </cell>
          <cell r="B145" t="str">
            <v>Здійснення фізкультурно-спортивної та реабілітаційної роботи серед осіб з інвалідністю</v>
          </cell>
        </row>
        <row r="146">
          <cell r="A146" t="str">
            <v>5021</v>
          </cell>
          <cell r="B146" t="str">
            <v>Утримання центрів фізичної культури і спорту осіб з інвалідністю і реабілітаційних шкіл</v>
          </cell>
        </row>
        <row r="147">
          <cell r="A147" t="str">
            <v>5022</v>
          </cell>
          <cell r="B147" t="str">
            <v>Проведення навчально-тренувальних зборів і змагань та заходів зі спорту осіб з інвалідністю</v>
          </cell>
        </row>
        <row r="148">
          <cell r="A148" t="str">
            <v>5030</v>
          </cell>
          <cell r="B148" t="str">
            <v>Розвиток дитячо-юнацького та резервного спорту</v>
          </cell>
        </row>
        <row r="149">
          <cell r="A149" t="str">
            <v>5031</v>
          </cell>
          <cell r="B149" t="str">
            <v>Утримання та навчально-тренувальна робота комунальних дитячо-юнацьких спортивних шкіл</v>
          </cell>
        </row>
        <row r="150">
          <cell r="A150" t="str">
            <v>5032</v>
          </cell>
          <cell r="B150" t="str">
            <v>Фінансова підтримка дитячо-юнацьких спортивних шкіл фізкультурно-спортивних товариств</v>
          </cell>
        </row>
        <row r="151">
          <cell r="A151" t="str">
            <v>5033</v>
          </cell>
          <cell r="B151" t="str">
            <v>Забезпечення підготовки спортсменів школами вищої спортивної майстерності</v>
          </cell>
        </row>
        <row r="152">
          <cell r="A152" t="str">
            <v>5040</v>
          </cell>
          <cell r="B152" t="str">
            <v>Підтримка і розвиток спортивної інфраструктури</v>
          </cell>
        </row>
        <row r="153">
          <cell r="A153" t="str">
            <v>5041</v>
          </cell>
          <cell r="B153" t="str">
            <v>Утримання та фінансова підтримка спортивних споруд</v>
          </cell>
        </row>
        <row r="154">
          <cell r="A154" t="str">
            <v>5042</v>
          </cell>
          <cell r="B154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5">
          <cell r="A155" t="str">
            <v>5043</v>
          </cell>
          <cell r="B155" t="str">
            <v>Розвиток палаців спорту</v>
          </cell>
        </row>
        <row r="156">
          <cell r="A156" t="str">
            <v>5044</v>
          </cell>
          <cell r="B156" t="str">
            <v>Створення сучасного біатлонного комплексу</v>
          </cell>
        </row>
        <row r="157">
          <cell r="A157" t="str">
            <v>5050</v>
          </cell>
          <cell r="B157" t="str">
            <v>Підтримка фізкультурно-спортивного руху</v>
          </cell>
        </row>
        <row r="158">
          <cell r="A158" t="str">
            <v>5051</v>
          </cell>
          <cell r="B158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59">
          <cell r="A159" t="str">
            <v>5052</v>
          </cell>
          <cell r="B159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0">
          <cell r="A160" t="str">
            <v>5053</v>
          </cell>
          <cell r="B160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1">
          <cell r="A161" t="str">
            <v>5060</v>
          </cell>
          <cell r="B161" t="str">
            <v>Інші заходи з розвитку фізичної культури та спорту</v>
          </cell>
        </row>
        <row r="162">
          <cell r="A162" t="str">
            <v>5061</v>
          </cell>
          <cell r="B162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3">
          <cell r="A163" t="str">
            <v>5062</v>
          </cell>
          <cell r="B163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4">
          <cell r="A164" t="str">
            <v>5063</v>
          </cell>
          <cell r="B164" t="str">
            <v>Забезпечення діяльності централізованої бухгалтерії</v>
          </cell>
        </row>
        <row r="165">
          <cell r="A165" t="str">
            <v>6000</v>
          </cell>
          <cell r="B165" t="str">
            <v>Житлово-комунальне господарство</v>
          </cell>
        </row>
        <row r="166">
          <cell r="A166" t="str">
            <v>6010</v>
          </cell>
          <cell r="B166" t="str">
            <v>Утримання та ефективна експлуатація об?єктів житлово-комунального господарства</v>
          </cell>
        </row>
        <row r="167">
          <cell r="A167" t="str">
            <v>6011</v>
          </cell>
          <cell r="B167" t="str">
            <v>Експлуатація та технічне обслуговування житлового фонду</v>
          </cell>
        </row>
        <row r="168">
          <cell r="A168" t="str">
            <v>6012</v>
          </cell>
          <cell r="B168" t="str">
            <v>Забезпечення д?яльност? з виробництва, транспортування, постачання теплової енерг?ї</v>
          </cell>
        </row>
        <row r="169">
          <cell r="A169" t="str">
            <v>6013</v>
          </cell>
          <cell r="B169" t="str">
            <v>Забезпечення діяльності водопровідно-каналізаційного господарства</v>
          </cell>
        </row>
        <row r="170">
          <cell r="A170" t="str">
            <v>6014</v>
          </cell>
          <cell r="B170" t="str">
            <v>Забезпечення збору та вивезення сміття і відходів</v>
          </cell>
        </row>
        <row r="171">
          <cell r="A171" t="str">
            <v>6015</v>
          </cell>
          <cell r="B171" t="str">
            <v>Забезпечення надійної та безперебійної експлуатації ліфтів</v>
          </cell>
        </row>
        <row r="172">
          <cell r="A172" t="str">
            <v>6016</v>
          </cell>
          <cell r="B172" t="str">
            <v>Впровадження засобів обліку витрат та регулювання споживання води та теплової енергії</v>
          </cell>
        </row>
        <row r="173">
          <cell r="A173" t="str">
            <v>6017</v>
          </cell>
          <cell r="B173" t="str">
            <v>Інша діяльність, пов?язана з експлуатацією об?єктів житлово-комунального господарства</v>
          </cell>
        </row>
        <row r="174">
          <cell r="A174" t="str">
            <v>6020</v>
          </cell>
          <cell r="B174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5">
          <cell r="A175" t="str">
            <v>6030</v>
          </cell>
          <cell r="B175" t="str">
            <v>Організація благоустрою населених пунктів</v>
          </cell>
        </row>
        <row r="176">
          <cell r="A176" t="str">
            <v>6040</v>
          </cell>
          <cell r="B176" t="str">
            <v>Заходи, пов?язані з поліпшенням питної води</v>
          </cell>
        </row>
        <row r="177">
          <cell r="A177" t="str">
            <v>6050</v>
          </cell>
          <cell r="B177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8">
          <cell r="A178" t="str">
            <v>6060</v>
          </cell>
          <cell r="B178" t="str">
            <v>Утримання об'єктів соціальної сфери підприємств, що передаються до комунальної власності</v>
          </cell>
        </row>
        <row r="179">
          <cell r="A179" t="str">
            <v>6070</v>
          </cell>
          <cell r="B179" t="str">
            <v>Регулювання цін/тарифів на житлово-комунальні послуги</v>
          </cell>
        </row>
        <row r="180">
          <cell r="A180" t="str">
            <v>6071</v>
          </cell>
          <cell r="B180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1">
          <cell r="A181" t="str">
            <v>6072</v>
          </cell>
          <cell r="B181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2">
          <cell r="A182" t="str">
            <v>6080</v>
          </cell>
          <cell r="B182" t="str">
            <v>Реалізація державних та місцевих житлових програм</v>
          </cell>
        </row>
        <row r="183">
          <cell r="A183" t="str">
            <v>6081</v>
          </cell>
          <cell r="B183" t="str">
            <v>Будівництво житла для окремих категорій населення відповідно до законодавства</v>
          </cell>
        </row>
        <row r="184">
          <cell r="A184" t="str">
            <v>6082</v>
          </cell>
          <cell r="B184" t="str">
            <v>Придбання житла для окремих категорій населення відповідно до законодавства</v>
          </cell>
        </row>
        <row r="185">
          <cell r="A185" t="str">
            <v>6083</v>
          </cell>
          <cell r="B185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6">
          <cell r="A186" t="str">
            <v>6084</v>
          </cell>
          <cell r="B186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7">
          <cell r="A187" t="str">
            <v>6085</v>
          </cell>
          <cell r="B187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8">
          <cell r="A188" t="str">
            <v>6086</v>
          </cell>
          <cell r="B188" t="str">
            <v>Інша діяльність щодо забезпечення житлом громадян</v>
          </cell>
        </row>
        <row r="189">
          <cell r="A189" t="str">
            <v>6090</v>
          </cell>
          <cell r="B189" t="str">
            <v>Інша діяльність у сфері житлово-комунального господарства</v>
          </cell>
        </row>
        <row r="190">
          <cell r="A190" t="str">
            <v>7000</v>
          </cell>
          <cell r="B190" t="str">
            <v>Економічна діяльність</v>
          </cell>
        </row>
        <row r="191">
          <cell r="A191" t="str">
            <v>7100</v>
          </cell>
          <cell r="B191" t="str">
            <v>Сільське, лісове, рибне господарство та мисливство</v>
          </cell>
        </row>
        <row r="192">
          <cell r="A192" t="str">
            <v>7110</v>
          </cell>
          <cell r="B192" t="str">
            <v>Реалізація програм в галузі сільського господарства</v>
          </cell>
        </row>
        <row r="193">
          <cell r="A193" t="str">
            <v>7120</v>
          </cell>
          <cell r="B193" t="str">
            <v>Забезпечення діяльності ветеринарних лікарень та ветеринарних лабораторій</v>
          </cell>
        </row>
        <row r="194">
          <cell r="A194" t="str">
            <v>7130</v>
          </cell>
          <cell r="B194" t="str">
            <v>Здійснення  заходів із землеустрою</v>
          </cell>
        </row>
        <row r="195">
          <cell r="A195" t="str">
            <v>7140</v>
          </cell>
          <cell r="B195" t="str">
            <v>Інші заходи у сфері сільського господарства</v>
          </cell>
        </row>
        <row r="196">
          <cell r="A196" t="str">
            <v>7150</v>
          </cell>
          <cell r="B196" t="str">
            <v>Реалізація програм у галузі лісового господарства і мисливства</v>
          </cell>
        </row>
        <row r="197">
          <cell r="A197" t="str">
            <v>7160</v>
          </cell>
          <cell r="B197" t="str">
            <v>Реалізація програм в галузі рибного господарства</v>
          </cell>
        </row>
        <row r="198">
          <cell r="A198" t="str">
            <v>7200</v>
          </cell>
          <cell r="B198" t="str">
            <v>Газове господарство</v>
          </cell>
        </row>
        <row r="199">
          <cell r="A199" t="str">
            <v>7210</v>
          </cell>
          <cell r="B199" t="str">
            <v>Організація експлуатації  газового господарства</v>
          </cell>
        </row>
        <row r="200">
          <cell r="A200" t="str">
            <v>7220</v>
          </cell>
          <cell r="B200" t="str">
            <v>Газифікація населених пунктів</v>
          </cell>
        </row>
        <row r="201">
          <cell r="A201" t="str">
            <v>7300</v>
          </cell>
          <cell r="B201" t="str">
            <v>Будівництво та регіональний розвиток</v>
          </cell>
        </row>
        <row r="202">
          <cell r="A202" t="str">
            <v>7310</v>
          </cell>
          <cell r="B202" t="str">
            <v>Будівництво об'єктів житлово-комунального господарства</v>
          </cell>
        </row>
        <row r="203">
          <cell r="A203" t="str">
            <v>7320</v>
          </cell>
          <cell r="B203" t="str">
            <v>Будівництво об'єктів соціально-культурного призначення</v>
          </cell>
        </row>
        <row r="204">
          <cell r="A204" t="str">
            <v>7321</v>
          </cell>
          <cell r="B204" t="str">
            <v>Будівництво освітніх установ та закладів</v>
          </cell>
        </row>
        <row r="205">
          <cell r="A205" t="str">
            <v>7322</v>
          </cell>
          <cell r="B205" t="str">
            <v>Будівництво медичних установ та закладів</v>
          </cell>
        </row>
        <row r="206">
          <cell r="A206" t="str">
            <v>7323</v>
          </cell>
          <cell r="B206" t="str">
            <v>Будівництво установ та закладів соціальної сфери</v>
          </cell>
        </row>
        <row r="207">
          <cell r="A207" t="str">
            <v>7324</v>
          </cell>
          <cell r="B207" t="str">
            <v>Будівництво установ та закладів культури</v>
          </cell>
        </row>
        <row r="208">
          <cell r="A208" t="str">
            <v>7325</v>
          </cell>
          <cell r="B208" t="str">
            <v>Будівництво споруд, установ та закладів фізичної культури і спорту</v>
          </cell>
        </row>
        <row r="209">
          <cell r="A209" t="str">
            <v>7330</v>
          </cell>
          <cell r="B209" t="str">
            <v>Будівництво інших об'єктів соціальної та виробничої інфраструктури комунальної власності</v>
          </cell>
        </row>
        <row r="210">
          <cell r="A210" t="str">
            <v>7340</v>
          </cell>
          <cell r="B210" t="str">
            <v>Проектування, реставрація та охорона пам'яток архітектури</v>
          </cell>
        </row>
        <row r="211">
          <cell r="A211" t="str">
            <v>7350</v>
          </cell>
          <cell r="B211" t="str">
            <v>Розроблення схем планування та забудови територій (містобудівної документації)</v>
          </cell>
        </row>
        <row r="212">
          <cell r="A212" t="str">
            <v>7360</v>
          </cell>
          <cell r="B212" t="str">
            <v>Виконання інвестиційних проектів</v>
          </cell>
        </row>
        <row r="213">
          <cell r="A213" t="str">
            <v>7361</v>
          </cell>
          <cell r="B213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4">
          <cell r="A214" t="str">
            <v>7362</v>
          </cell>
          <cell r="B214" t="str">
            <v>Виконання інвестиційних проектів в рамках формування інфраструктури об'єднаних територіальних громад</v>
          </cell>
        </row>
        <row r="215">
          <cell r="A215" t="str">
            <v>7363</v>
          </cell>
          <cell r="B215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6">
          <cell r="A216" t="str">
            <v>7364</v>
          </cell>
          <cell r="B216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7">
          <cell r="A217" t="str">
            <v>7365</v>
          </cell>
          <cell r="B217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8">
          <cell r="A218" t="str">
            <v>7366</v>
          </cell>
          <cell r="B218" t="str">
            <v>Реалізація проектів в рамках Надзвичайної кредитної програми для відновлення України</v>
          </cell>
        </row>
        <row r="219">
          <cell r="A219" t="str">
            <v>7367</v>
          </cell>
          <cell r="B219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0">
          <cell r="A220" t="str">
            <v>7368</v>
          </cell>
          <cell r="B220" t="str">
            <v>Виконання інвестиційних проектів за рахунок субвенцій з інших бюджетів</v>
          </cell>
        </row>
        <row r="221">
          <cell r="A221" t="str">
            <v>7370</v>
          </cell>
          <cell r="B221" t="str">
            <v>Реалізація інших заходів щодо соціально-економічного розвитку територій</v>
          </cell>
        </row>
        <row r="222">
          <cell r="A222" t="str">
            <v>7400</v>
          </cell>
          <cell r="B222" t="str">
            <v>Транспорт та транспортна інфраструктура, дорожнє господарство</v>
          </cell>
        </row>
        <row r="223">
          <cell r="A223" t="str">
            <v>7410</v>
          </cell>
          <cell r="B223" t="str">
            <v>Забезпечення надання послуг з перевезення пасажирів автомобільним транспортом</v>
          </cell>
        </row>
        <row r="224">
          <cell r="A224" t="str">
            <v>7411</v>
          </cell>
          <cell r="B224" t="str">
            <v>Утримання та розвиток автотранспорту</v>
          </cell>
        </row>
        <row r="225">
          <cell r="A225" t="str">
            <v>7412</v>
          </cell>
          <cell r="B225" t="str">
            <v>Регулювання цін на послуги місцевого автотранспорту</v>
          </cell>
        </row>
        <row r="226">
          <cell r="A226" t="str">
            <v>7413</v>
          </cell>
          <cell r="B226" t="str">
            <v>Інші заходи у сфері автотранспорту</v>
          </cell>
        </row>
        <row r="227">
          <cell r="A227" t="str">
            <v>7420</v>
          </cell>
          <cell r="B227" t="str">
            <v>Забезпечення надання послуг з перевезення пасажирів електротранспортом</v>
          </cell>
        </row>
        <row r="228">
          <cell r="A228" t="str">
            <v>7421</v>
          </cell>
          <cell r="B228" t="str">
            <v>Утримання та розвиток наземного електротранспорту</v>
          </cell>
        </row>
        <row r="229">
          <cell r="A229" t="str">
            <v>7422</v>
          </cell>
          <cell r="B229" t="str">
            <v>Регулювання цін на послуги місцевого наземного електротранспорту</v>
          </cell>
        </row>
        <row r="230">
          <cell r="A230" t="str">
            <v>7423</v>
          </cell>
          <cell r="B230" t="str">
            <v>Утримання та розвиток метрополітену</v>
          </cell>
        </row>
        <row r="231">
          <cell r="A231" t="str">
            <v>7424</v>
          </cell>
          <cell r="B231" t="str">
            <v>Регулювання цін на послуги метрополітену</v>
          </cell>
        </row>
        <row r="232">
          <cell r="A232" t="str">
            <v>7425</v>
          </cell>
          <cell r="B232" t="str">
            <v>Розвиток мережі метрополітенів за рахунок коштів, які надаються з  державного бюджету</v>
          </cell>
        </row>
        <row r="233">
          <cell r="A233" t="str">
            <v>7426</v>
          </cell>
          <cell r="B233" t="str">
            <v>Інші заходи у сфері електротранспорту</v>
          </cell>
        </row>
        <row r="234">
          <cell r="A234" t="str">
            <v>7430</v>
          </cell>
          <cell r="B234" t="str">
            <v>Утримання та розвиток місцевих аеропортів</v>
          </cell>
        </row>
        <row r="235">
          <cell r="A235" t="str">
            <v>7440</v>
          </cell>
          <cell r="B235" t="str">
            <v>Утримання та розвиток транспортної інфраструктури</v>
          </cell>
        </row>
        <row r="236">
          <cell r="A236" t="str">
            <v>7441</v>
          </cell>
          <cell r="B236" t="str">
            <v>Утримання та розвиток мостів/шляхопроводів</v>
          </cell>
        </row>
        <row r="237">
          <cell r="A237" t="str">
            <v>7442</v>
          </cell>
          <cell r="B237" t="str">
            <v>Утримання та розвиток інших об?єктів транспортної інфраструктури</v>
          </cell>
        </row>
        <row r="238">
          <cell r="A238" t="str">
            <v>7450</v>
          </cell>
          <cell r="B238" t="str">
            <v>Інша діяльність у сфері транспорту</v>
          </cell>
        </row>
        <row r="239">
          <cell r="A239" t="str">
            <v>7460</v>
          </cell>
          <cell r="B239" t="str">
            <v>Утримання та розвиток автомобільних доріг та дорожньої інфраструктури</v>
          </cell>
        </row>
        <row r="240">
          <cell r="A240" t="str">
            <v>7461</v>
          </cell>
          <cell r="B240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1">
          <cell r="A241" t="str">
            <v>7462</v>
          </cell>
          <cell r="B241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2">
          <cell r="A242" t="str">
            <v>7463</v>
          </cell>
          <cell r="B242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3">
          <cell r="A243" t="str">
            <v>7464</v>
          </cell>
          <cell r="B243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4">
          <cell r="A244" t="str">
            <v>7470</v>
          </cell>
          <cell r="B244" t="str">
            <v>Інша діяльність у сфері дорожнього господарства</v>
          </cell>
        </row>
        <row r="245">
          <cell r="A245" t="str">
            <v>7500</v>
          </cell>
          <cell r="B245" t="str">
            <v>Зв'язок, телекомунікації та інформатика</v>
          </cell>
        </row>
        <row r="246">
          <cell r="A246" t="str">
            <v>7510</v>
          </cell>
          <cell r="B246" t="str">
            <v>Реалізація програм у сфері зв'язку</v>
          </cell>
        </row>
        <row r="247">
          <cell r="A247" t="str">
            <v>7520</v>
          </cell>
          <cell r="B247" t="str">
            <v>Реалізація Національної програми інформатизації</v>
          </cell>
        </row>
        <row r="248">
          <cell r="A248" t="str">
            <v>7530</v>
          </cell>
          <cell r="B248" t="str">
            <v>Інші заходи у сфері зв'язку, телекомунікації та інформатики</v>
          </cell>
        </row>
        <row r="249">
          <cell r="A249" t="str">
            <v>7600</v>
          </cell>
          <cell r="B249" t="str">
            <v>Інші програми та заходи, пов'язані з економічною діяльністю</v>
          </cell>
        </row>
        <row r="250">
          <cell r="A250" t="str">
            <v>7610</v>
          </cell>
          <cell r="B250" t="str">
            <v>Сприяння розвитку малого та середнього підприємництва</v>
          </cell>
        </row>
        <row r="251">
          <cell r="A251" t="str">
            <v>7620</v>
          </cell>
          <cell r="B251" t="str">
            <v>Розвиток готельного господарства та туризму</v>
          </cell>
        </row>
        <row r="252">
          <cell r="A252" t="str">
            <v>7621</v>
          </cell>
          <cell r="B252" t="str">
            <v>Підтримка діяльності готельного господарства</v>
          </cell>
        </row>
        <row r="253">
          <cell r="A253" t="str">
            <v>7622</v>
          </cell>
          <cell r="B253" t="str">
            <v>Реалізація програм і заходів в галузі туризму та курортів</v>
          </cell>
        </row>
        <row r="254">
          <cell r="A254" t="str">
            <v>7630</v>
          </cell>
          <cell r="B254" t="str">
            <v>Реалізація програм і заходів в галузі зовнішньоекономічної діяльності</v>
          </cell>
        </row>
        <row r="255">
          <cell r="A255" t="str">
            <v>7640</v>
          </cell>
          <cell r="B255" t="str">
            <v>Заходи з енергозбереження</v>
          </cell>
        </row>
        <row r="256">
          <cell r="A256" t="str">
            <v>7650</v>
          </cell>
          <cell r="B256" t="str">
            <v>Проведення експертної  грошової  оцінки  земельної ділянки чи права на неї</v>
          </cell>
        </row>
        <row r="257">
          <cell r="A257" t="str">
            <v>7660</v>
          </cell>
          <cell r="B257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8">
          <cell r="A258" t="str">
            <v>7670</v>
          </cell>
          <cell r="B258" t="str">
            <v>Внески до статутного капіталу суб?єктів господарювання</v>
          </cell>
        </row>
        <row r="259">
          <cell r="A259" t="str">
            <v>7680</v>
          </cell>
          <cell r="B259" t="str">
            <v>Членські внески до асоціацій органів місцевого самоврядування</v>
          </cell>
        </row>
        <row r="260">
          <cell r="A260" t="str">
            <v>7690</v>
          </cell>
          <cell r="B260" t="str">
            <v>Інша економічна діяльність</v>
          </cell>
        </row>
        <row r="261">
          <cell r="A261" t="str">
            <v>7691</v>
          </cell>
          <cell r="B261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2">
          <cell r="A262" t="str">
            <v>7692</v>
          </cell>
          <cell r="B262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3">
          <cell r="A263" t="str">
            <v>7693</v>
          </cell>
          <cell r="B263" t="str">
            <v>Інші заходи, пов'язані з економічною діяльністю</v>
          </cell>
        </row>
        <row r="264">
          <cell r="A264" t="str">
            <v>7700</v>
          </cell>
          <cell r="B264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5">
          <cell r="A265" t="str">
            <v>8000</v>
          </cell>
          <cell r="B265" t="str">
            <v>Інша діяльність</v>
          </cell>
        </row>
        <row r="266">
          <cell r="A266" t="str">
            <v>8100</v>
          </cell>
          <cell r="B266" t="str">
            <v>Захист населення і територій від надзвичайних ситуацій техногенного та природного характеру</v>
          </cell>
        </row>
        <row r="267">
          <cell r="A267" t="str">
            <v>8110</v>
          </cell>
          <cell r="B267" t="str">
            <v>Заходи із запобігання та ліквідації надзвичайних ситуацій та наслідків стихійного лиха</v>
          </cell>
        </row>
        <row r="268">
          <cell r="A268" t="str">
            <v>8120</v>
          </cell>
          <cell r="B268" t="str">
            <v>Заходи з організації рятування на водах</v>
          </cell>
        </row>
        <row r="269">
          <cell r="A269" t="str">
            <v>8130</v>
          </cell>
          <cell r="B269" t="str">
            <v>Забезпечення діяльності місцевої пожежної охорони</v>
          </cell>
        </row>
        <row r="270">
          <cell r="A270" t="str">
            <v>8200</v>
          </cell>
          <cell r="B270" t="str">
            <v>Громадський порядок та безпека</v>
          </cell>
        </row>
        <row r="271">
          <cell r="A271" t="str">
            <v>8210</v>
          </cell>
          <cell r="B271" t="str">
            <v>Муніципальні формування з охорони громадського порядку</v>
          </cell>
        </row>
        <row r="272">
          <cell r="A272" t="str">
            <v>8220</v>
          </cell>
          <cell r="B272" t="str">
            <v>Заходи та роботи з мобілізаційної підготовки місцевого значення</v>
          </cell>
        </row>
        <row r="273">
          <cell r="A273" t="str">
            <v>8230</v>
          </cell>
          <cell r="B273" t="str">
            <v>Інші заходи громадського порядку та безпеки</v>
          </cell>
        </row>
        <row r="274">
          <cell r="A274" t="str">
            <v>8300</v>
          </cell>
          <cell r="B274" t="str">
            <v>Охорона навколишнього природного середовища</v>
          </cell>
        </row>
        <row r="275">
          <cell r="A275" t="str">
            <v>8310</v>
          </cell>
          <cell r="B275" t="str">
            <v>Запобігання та ліквідація забруднення навколишнього природного середовища</v>
          </cell>
        </row>
        <row r="276">
          <cell r="A276" t="str">
            <v>8311</v>
          </cell>
          <cell r="B276" t="str">
            <v>Охорона та раціональне використання природних ресурсів</v>
          </cell>
        </row>
        <row r="277">
          <cell r="A277" t="str">
            <v>8312</v>
          </cell>
          <cell r="B277" t="str">
            <v>Утилізація відходів</v>
          </cell>
        </row>
        <row r="278">
          <cell r="A278" t="str">
            <v>8313</v>
          </cell>
          <cell r="B278" t="str">
            <v>Ліквідація іншого забруднення навколишнього природного середовища</v>
          </cell>
        </row>
        <row r="279">
          <cell r="A279" t="str">
            <v>8320</v>
          </cell>
          <cell r="B279" t="str">
            <v>Збереження природно-заповідного фонду</v>
          </cell>
        </row>
        <row r="280">
          <cell r="A280" t="str">
            <v>8330</v>
          </cell>
          <cell r="B280" t="str">
            <v>Інша діяльність у сфері екології та охорони природних ресурсів</v>
          </cell>
        </row>
        <row r="281">
          <cell r="A281" t="str">
            <v>8340</v>
          </cell>
          <cell r="B281" t="str">
            <v>Природоохоронні заходи за рахунок цільових фондів</v>
          </cell>
        </row>
        <row r="282">
          <cell r="A282" t="str">
            <v>8400</v>
          </cell>
          <cell r="B282" t="str">
            <v>Засоби масової інформації</v>
          </cell>
        </row>
        <row r="283">
          <cell r="A283" t="str">
            <v>8410</v>
          </cell>
          <cell r="B283" t="str">
            <v>Фінансова підтримка засобів масової інформації</v>
          </cell>
        </row>
        <row r="284">
          <cell r="A284" t="str">
            <v>8420</v>
          </cell>
          <cell r="B284" t="str">
            <v>Інші заходи у сфері засобів масової інформації</v>
          </cell>
        </row>
        <row r="285">
          <cell r="A285" t="str">
            <v>8500</v>
          </cell>
          <cell r="B285" t="str">
            <v>Нерозподілені трансферти з державного бюджету</v>
          </cell>
        </row>
        <row r="286">
          <cell r="A286" t="str">
            <v>8600</v>
          </cell>
          <cell r="B286" t="str">
            <v>Обслуговування місцевого боргу</v>
          </cell>
        </row>
        <row r="287">
          <cell r="A287" t="str">
            <v>8700</v>
          </cell>
          <cell r="B287" t="str">
            <v>Резервний фонд</v>
          </cell>
        </row>
        <row r="288">
          <cell r="A288" t="str">
            <v>8800</v>
          </cell>
          <cell r="B288" t="str">
            <v>Кредитування</v>
          </cell>
        </row>
        <row r="289">
          <cell r="A289" t="str">
            <v>8810</v>
          </cell>
          <cell r="B289" t="str">
            <v>Довгострокові кредити для здобуття вищої освіти та їх повернення</v>
          </cell>
        </row>
        <row r="290">
          <cell r="A290" t="str">
            <v>8811</v>
          </cell>
          <cell r="B290" t="str">
            <v>Надання кредиту</v>
          </cell>
        </row>
        <row r="291">
          <cell r="A291" t="str">
            <v>8812</v>
          </cell>
          <cell r="B291" t="str">
            <v>Повернення кредиту</v>
          </cell>
        </row>
        <row r="292">
          <cell r="A292" t="str">
            <v>8820</v>
          </cell>
          <cell r="B292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3">
          <cell r="A293" t="str">
            <v>8821</v>
          </cell>
          <cell r="B293" t="str">
            <v>Надання кредиту</v>
          </cell>
        </row>
        <row r="294">
          <cell r="A294" t="str">
            <v>8822</v>
          </cell>
          <cell r="B294" t="str">
            <v>Повернення кредиту</v>
          </cell>
        </row>
        <row r="295">
          <cell r="A295" t="str">
            <v>8830</v>
          </cell>
          <cell r="B295" t="str">
            <v>Довгострокові кредити індивідуальним забудовникам житла на селі  та їх повернення</v>
          </cell>
        </row>
        <row r="296">
          <cell r="A296" t="str">
            <v>8831</v>
          </cell>
          <cell r="B296" t="str">
            <v>Надання кредиту</v>
          </cell>
        </row>
        <row r="297">
          <cell r="A297" t="str">
            <v>8832</v>
          </cell>
          <cell r="B297" t="str">
            <v>Повернення кредиту</v>
          </cell>
        </row>
        <row r="298">
          <cell r="A298" t="str">
            <v>8840</v>
          </cell>
          <cell r="B298" t="str">
            <v>Довгострокові кредити громадянам на будівництво / реконструкцію / придбання житла та їх повернення</v>
          </cell>
        </row>
        <row r="299">
          <cell r="A299" t="str">
            <v>8841</v>
          </cell>
          <cell r="B299" t="str">
            <v>Надання кредиту</v>
          </cell>
        </row>
        <row r="300">
          <cell r="A300" t="str">
            <v>8842</v>
          </cell>
          <cell r="B300" t="str">
            <v>Повернення кредиту</v>
          </cell>
        </row>
        <row r="301">
          <cell r="A301" t="str">
            <v>8850</v>
          </cell>
          <cell r="B301" t="str">
            <v>Пільгові кредити членам житлово-будівельних кооперативів та їх повернення</v>
          </cell>
        </row>
        <row r="302">
          <cell r="A302" t="str">
            <v>8851</v>
          </cell>
          <cell r="B302" t="str">
            <v>Надання кредиту</v>
          </cell>
        </row>
        <row r="303">
          <cell r="A303" t="str">
            <v>8852</v>
          </cell>
          <cell r="B303" t="str">
            <v>Повернення кредиту</v>
          </cell>
        </row>
        <row r="304">
          <cell r="A304" t="str">
            <v>8860</v>
          </cell>
          <cell r="B304" t="str">
            <v>Бюджетні позички  суб'єктам господарювання  та їх повернення</v>
          </cell>
        </row>
        <row r="305">
          <cell r="A305" t="str">
            <v>8861</v>
          </cell>
          <cell r="B305" t="str">
            <v>Надання позичок</v>
          </cell>
        </row>
        <row r="306">
          <cell r="A306" t="str">
            <v>8862</v>
          </cell>
          <cell r="B306" t="str">
            <v>Повернення позичок</v>
          </cell>
        </row>
        <row r="307">
          <cell r="A307" t="str">
            <v>8870</v>
          </cell>
          <cell r="B307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8">
          <cell r="A308" t="str">
            <v>8871</v>
          </cell>
          <cell r="B308" t="str">
            <v>Отримання кредитів (позик)</v>
          </cell>
        </row>
        <row r="309">
          <cell r="A309" t="str">
            <v>8872</v>
          </cell>
          <cell r="B309" t="str">
            <v>Повернення кредитів (позик)</v>
          </cell>
        </row>
        <row r="310">
          <cell r="A310" t="str">
            <v>8880</v>
          </cell>
          <cell r="B310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1">
          <cell r="A311" t="str">
            <v>8881</v>
          </cell>
          <cell r="B311" t="str">
            <v>Забезпечення гарантійних зобов'язань за позичальників, що отримали кредити під місцеві гарантії</v>
          </cell>
        </row>
        <row r="312">
          <cell r="A312" t="str">
            <v>8882</v>
          </cell>
          <cell r="B312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3">
          <cell r="A313" t="str">
            <v>8900</v>
          </cell>
          <cell r="B313" t="str">
            <v>Залишки коштів та бюджетна заборгованість розпорядників коштів місцевих бюджетів</v>
          </cell>
        </row>
        <row r="314">
          <cell r="A314" t="str">
            <v>8910</v>
          </cell>
          <cell r="B314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5">
          <cell r="A315" t="str">
            <v>8920</v>
          </cell>
          <cell r="B315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6">
          <cell r="A316" t="str">
            <v>9000</v>
          </cell>
          <cell r="B316" t="str">
            <v>Міжбюджетні трансферти</v>
          </cell>
        </row>
        <row r="317">
          <cell r="A317" t="str">
            <v>9100</v>
          </cell>
          <cell r="B317" t="str">
            <v>Дотації з місцевого бюджету іншим бюджетам</v>
          </cell>
        </row>
        <row r="318">
          <cell r="A318" t="str">
            <v>9110</v>
          </cell>
          <cell r="B318" t="str">
            <v>Реверсна дотація </v>
          </cell>
        </row>
        <row r="319">
          <cell r="A319" t="str">
            <v>9120</v>
          </cell>
          <cell r="B319" t="str">
            <v>Дотація з місцевого бюджету за рахунок стабілізаційної дотації з державного бюджету</v>
          </cell>
        </row>
        <row r="320">
          <cell r="A320" t="str">
            <v>9130</v>
          </cell>
          <cell r="B320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1">
          <cell r="A321" t="str">
            <v>9140</v>
          </cell>
          <cell r="B321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2">
          <cell r="A322" t="str">
            <v>9150</v>
          </cell>
          <cell r="B322" t="str">
            <v>Інші дотації з місцевого бюджету</v>
          </cell>
        </row>
        <row r="323">
          <cell r="A323" t="str">
            <v>9200</v>
          </cell>
          <cell r="B323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4">
          <cell r="A324" t="str">
            <v>9210</v>
          </cell>
          <cell r="B324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5">
          <cell r="A325" t="str">
            <v>9220</v>
          </cell>
          <cell r="B325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6">
          <cell r="A326" t="str">
            <v>9230</v>
          </cell>
          <cell r="B326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7">
          <cell r="A327" t="str">
            <v>9240</v>
          </cell>
          <cell r="B327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8">
          <cell r="A328" t="str">
            <v>9241</v>
          </cell>
          <cell r="B328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29">
          <cell r="A329" t="str">
            <v>9242</v>
          </cell>
          <cell r="B329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0">
          <cell r="A330" t="str">
            <v>9243</v>
          </cell>
          <cell r="B330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1">
          <cell r="A331" t="str">
            <v>9250</v>
          </cell>
          <cell r="B331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2">
          <cell r="A332" t="str">
            <v>9260</v>
          </cell>
          <cell r="B332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3">
          <cell r="A333" t="str">
            <v>9270</v>
          </cell>
          <cell r="B333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4">
          <cell r="A334" t="str">
            <v>9300</v>
          </cell>
          <cell r="B334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5">
          <cell r="A335" t="str">
            <v>9310</v>
          </cell>
          <cell r="B335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6">
          <cell r="A336" t="str">
            <v>9320</v>
          </cell>
          <cell r="B336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7">
          <cell r="A337" t="str">
            <v>9330</v>
          </cell>
          <cell r="B337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8">
          <cell r="A338" t="str">
            <v>9340</v>
          </cell>
          <cell r="B338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39">
          <cell r="A339" t="str">
            <v>9350</v>
          </cell>
          <cell r="B339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0">
          <cell r="A340" t="str">
            <v>9400</v>
          </cell>
          <cell r="B340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1">
          <cell r="A341" t="str">
            <v>9410</v>
          </cell>
          <cell r="B341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2">
          <cell r="A342" t="str">
            <v>9420</v>
          </cell>
          <cell r="B342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3">
          <cell r="A343" t="str">
            <v>9430</v>
          </cell>
          <cell r="B343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4">
          <cell r="A344" t="str">
            <v>9440</v>
          </cell>
          <cell r="B344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5">
          <cell r="A345" t="str">
            <v>9450</v>
          </cell>
          <cell r="B345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6">
          <cell r="A346" t="str">
            <v>9460</v>
          </cell>
          <cell r="B346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7">
          <cell r="A347" t="str">
            <v>9470</v>
          </cell>
          <cell r="B347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8">
          <cell r="A348" t="str">
            <v>9480</v>
          </cell>
          <cell r="B348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49">
          <cell r="A349" t="str">
            <v>9500</v>
          </cell>
          <cell r="B349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0">
          <cell r="A350" t="str">
            <v>9510</v>
          </cell>
          <cell r="B350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1">
          <cell r="A351" t="str">
            <v>9520</v>
          </cell>
          <cell r="B351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2">
          <cell r="A352" t="str">
            <v>9530</v>
          </cell>
          <cell r="B352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3">
          <cell r="A353" t="str">
            <v>9540</v>
          </cell>
          <cell r="B353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4">
          <cell r="A354" t="str">
            <v>9550</v>
          </cell>
          <cell r="B354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5">
          <cell r="A355" t="str">
            <v>9560</v>
          </cell>
          <cell r="B355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6">
          <cell r="A356" t="str">
            <v>9600</v>
          </cell>
          <cell r="B356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7">
          <cell r="A357" t="str">
            <v>9610</v>
          </cell>
          <cell r="B357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8">
          <cell r="A358" t="str">
            <v>9620</v>
          </cell>
          <cell r="B358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59">
          <cell r="A359" t="str">
            <v>9630</v>
          </cell>
          <cell r="B359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0">
          <cell r="A360" t="str">
            <v>9640</v>
          </cell>
          <cell r="B360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1">
          <cell r="A361" t="str">
            <v>9700</v>
          </cell>
          <cell r="B361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2">
          <cell r="A362" t="str">
            <v>9710</v>
          </cell>
          <cell r="B362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3">
          <cell r="A363" t="str">
            <v>9720</v>
          </cell>
          <cell r="B363" t="str">
            <v>Субвенція з місцевого бюджету на виконання інвестиційних проектів</v>
          </cell>
        </row>
        <row r="364">
          <cell r="A364" t="str">
            <v>9730</v>
          </cell>
          <cell r="B36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5">
          <cell r="A365" t="str">
            <v>9740</v>
          </cell>
          <cell r="B365" t="str">
            <v>Субвенція з місцевого бюджету на здійснення природоохоронних заходів</v>
          </cell>
        </row>
        <row r="366">
          <cell r="A366" t="str">
            <v>9750</v>
          </cell>
          <cell r="B366" t="str">
            <v>Субвенція з місцевого бюджету на співфінансування інвестиційних проектів</v>
          </cell>
        </row>
        <row r="367">
          <cell r="A367" t="str">
            <v>9760</v>
          </cell>
          <cell r="B367" t="str">
            <v>Субвенція з місцевого бюджету на реалізацію проектів співробітництва між територіальними громадами</v>
          </cell>
        </row>
        <row r="368">
          <cell r="A368" t="str">
            <v>9770</v>
          </cell>
          <cell r="B368" t="str">
            <v>Інші субвенції з місцевого бюджету</v>
          </cell>
        </row>
        <row r="369">
          <cell r="A369" t="str">
            <v>9800</v>
          </cell>
          <cell r="B369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0">
          <cell r="A370" t="str">
            <v>-</v>
          </cell>
          <cell r="B370" t="str">
            <v>-</v>
          </cell>
        </row>
      </sheetData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tabSelected="1" workbookViewId="0">
      <selection activeCell="A19" sqref="A19:A24"/>
    </sheetView>
  </sheetViews>
  <sheetFormatPr defaultRowHeight="15" x14ac:dyDescent="0.25"/>
  <cols>
    <col min="1" max="1" width="61.7109375" style="1" customWidth="1"/>
    <col min="2" max="2" width="4.7109375" style="1" customWidth="1"/>
    <col min="3" max="3" width="3.85546875" style="1" customWidth="1"/>
    <col min="4" max="4" width="7.5703125" style="1" customWidth="1"/>
    <col min="5" max="5" width="9.140625" style="1"/>
    <col min="6" max="6" width="8.140625" style="1" customWidth="1"/>
    <col min="7" max="7" width="7.42578125" style="1" customWidth="1"/>
    <col min="8" max="8" width="8.85546875" style="1" customWidth="1"/>
    <col min="9" max="9" width="8.5703125" style="1" customWidth="1"/>
    <col min="10" max="10" width="8.140625" style="1" customWidth="1"/>
    <col min="11" max="11" width="9.42578125" style="1" customWidth="1"/>
    <col min="12" max="12" width="6.7109375" style="1" customWidth="1"/>
    <col min="13" max="13" width="11.42578125" style="1" customWidth="1"/>
    <col min="14" max="256" width="9.140625" style="1"/>
    <col min="257" max="257" width="61.7109375" style="1" customWidth="1"/>
    <col min="258" max="258" width="4.7109375" style="1" customWidth="1"/>
    <col min="259" max="259" width="3.85546875" style="1" customWidth="1"/>
    <col min="260" max="260" width="7.5703125" style="1" customWidth="1"/>
    <col min="261" max="261" width="9.140625" style="1"/>
    <col min="262" max="262" width="8.140625" style="1" customWidth="1"/>
    <col min="263" max="263" width="7.42578125" style="1" customWidth="1"/>
    <col min="264" max="264" width="8.85546875" style="1" customWidth="1"/>
    <col min="265" max="265" width="8.5703125" style="1" customWidth="1"/>
    <col min="266" max="266" width="8.140625" style="1" customWidth="1"/>
    <col min="267" max="267" width="9.42578125" style="1" customWidth="1"/>
    <col min="268" max="268" width="6.7109375" style="1" customWidth="1"/>
    <col min="269" max="269" width="11.42578125" style="1" customWidth="1"/>
    <col min="270" max="512" width="9.140625" style="1"/>
    <col min="513" max="513" width="61.7109375" style="1" customWidth="1"/>
    <col min="514" max="514" width="4.7109375" style="1" customWidth="1"/>
    <col min="515" max="515" width="3.85546875" style="1" customWidth="1"/>
    <col min="516" max="516" width="7.5703125" style="1" customWidth="1"/>
    <col min="517" max="517" width="9.140625" style="1"/>
    <col min="518" max="518" width="8.140625" style="1" customWidth="1"/>
    <col min="519" max="519" width="7.42578125" style="1" customWidth="1"/>
    <col min="520" max="520" width="8.85546875" style="1" customWidth="1"/>
    <col min="521" max="521" width="8.5703125" style="1" customWidth="1"/>
    <col min="522" max="522" width="8.140625" style="1" customWidth="1"/>
    <col min="523" max="523" width="9.42578125" style="1" customWidth="1"/>
    <col min="524" max="524" width="6.7109375" style="1" customWidth="1"/>
    <col min="525" max="525" width="11.42578125" style="1" customWidth="1"/>
    <col min="526" max="768" width="9.140625" style="1"/>
    <col min="769" max="769" width="61.7109375" style="1" customWidth="1"/>
    <col min="770" max="770" width="4.7109375" style="1" customWidth="1"/>
    <col min="771" max="771" width="3.85546875" style="1" customWidth="1"/>
    <col min="772" max="772" width="7.5703125" style="1" customWidth="1"/>
    <col min="773" max="773" width="9.140625" style="1"/>
    <col min="774" max="774" width="8.140625" style="1" customWidth="1"/>
    <col min="775" max="775" width="7.42578125" style="1" customWidth="1"/>
    <col min="776" max="776" width="8.85546875" style="1" customWidth="1"/>
    <col min="777" max="777" width="8.5703125" style="1" customWidth="1"/>
    <col min="778" max="778" width="8.140625" style="1" customWidth="1"/>
    <col min="779" max="779" width="9.42578125" style="1" customWidth="1"/>
    <col min="780" max="780" width="6.7109375" style="1" customWidth="1"/>
    <col min="781" max="781" width="11.42578125" style="1" customWidth="1"/>
    <col min="782" max="1024" width="9.140625" style="1"/>
    <col min="1025" max="1025" width="61.7109375" style="1" customWidth="1"/>
    <col min="1026" max="1026" width="4.7109375" style="1" customWidth="1"/>
    <col min="1027" max="1027" width="3.85546875" style="1" customWidth="1"/>
    <col min="1028" max="1028" width="7.5703125" style="1" customWidth="1"/>
    <col min="1029" max="1029" width="9.140625" style="1"/>
    <col min="1030" max="1030" width="8.140625" style="1" customWidth="1"/>
    <col min="1031" max="1031" width="7.42578125" style="1" customWidth="1"/>
    <col min="1032" max="1032" width="8.85546875" style="1" customWidth="1"/>
    <col min="1033" max="1033" width="8.5703125" style="1" customWidth="1"/>
    <col min="1034" max="1034" width="8.140625" style="1" customWidth="1"/>
    <col min="1035" max="1035" width="9.42578125" style="1" customWidth="1"/>
    <col min="1036" max="1036" width="6.7109375" style="1" customWidth="1"/>
    <col min="1037" max="1037" width="11.42578125" style="1" customWidth="1"/>
    <col min="1038" max="1280" width="9.140625" style="1"/>
    <col min="1281" max="1281" width="61.7109375" style="1" customWidth="1"/>
    <col min="1282" max="1282" width="4.7109375" style="1" customWidth="1"/>
    <col min="1283" max="1283" width="3.85546875" style="1" customWidth="1"/>
    <col min="1284" max="1284" width="7.5703125" style="1" customWidth="1"/>
    <col min="1285" max="1285" width="9.140625" style="1"/>
    <col min="1286" max="1286" width="8.140625" style="1" customWidth="1"/>
    <col min="1287" max="1287" width="7.42578125" style="1" customWidth="1"/>
    <col min="1288" max="1288" width="8.85546875" style="1" customWidth="1"/>
    <col min="1289" max="1289" width="8.5703125" style="1" customWidth="1"/>
    <col min="1290" max="1290" width="8.140625" style="1" customWidth="1"/>
    <col min="1291" max="1291" width="9.42578125" style="1" customWidth="1"/>
    <col min="1292" max="1292" width="6.7109375" style="1" customWidth="1"/>
    <col min="1293" max="1293" width="11.42578125" style="1" customWidth="1"/>
    <col min="1294" max="1536" width="9.140625" style="1"/>
    <col min="1537" max="1537" width="61.7109375" style="1" customWidth="1"/>
    <col min="1538" max="1538" width="4.7109375" style="1" customWidth="1"/>
    <col min="1539" max="1539" width="3.85546875" style="1" customWidth="1"/>
    <col min="1540" max="1540" width="7.5703125" style="1" customWidth="1"/>
    <col min="1541" max="1541" width="9.140625" style="1"/>
    <col min="1542" max="1542" width="8.140625" style="1" customWidth="1"/>
    <col min="1543" max="1543" width="7.42578125" style="1" customWidth="1"/>
    <col min="1544" max="1544" width="8.85546875" style="1" customWidth="1"/>
    <col min="1545" max="1545" width="8.5703125" style="1" customWidth="1"/>
    <col min="1546" max="1546" width="8.140625" style="1" customWidth="1"/>
    <col min="1547" max="1547" width="9.42578125" style="1" customWidth="1"/>
    <col min="1548" max="1548" width="6.7109375" style="1" customWidth="1"/>
    <col min="1549" max="1549" width="11.42578125" style="1" customWidth="1"/>
    <col min="1550" max="1792" width="9.140625" style="1"/>
    <col min="1793" max="1793" width="61.7109375" style="1" customWidth="1"/>
    <col min="1794" max="1794" width="4.7109375" style="1" customWidth="1"/>
    <col min="1795" max="1795" width="3.85546875" style="1" customWidth="1"/>
    <col min="1796" max="1796" width="7.5703125" style="1" customWidth="1"/>
    <col min="1797" max="1797" width="9.140625" style="1"/>
    <col min="1798" max="1798" width="8.140625" style="1" customWidth="1"/>
    <col min="1799" max="1799" width="7.42578125" style="1" customWidth="1"/>
    <col min="1800" max="1800" width="8.85546875" style="1" customWidth="1"/>
    <col min="1801" max="1801" width="8.5703125" style="1" customWidth="1"/>
    <col min="1802" max="1802" width="8.140625" style="1" customWidth="1"/>
    <col min="1803" max="1803" width="9.42578125" style="1" customWidth="1"/>
    <col min="1804" max="1804" width="6.7109375" style="1" customWidth="1"/>
    <col min="1805" max="1805" width="11.42578125" style="1" customWidth="1"/>
    <col min="1806" max="2048" width="9.140625" style="1"/>
    <col min="2049" max="2049" width="61.7109375" style="1" customWidth="1"/>
    <col min="2050" max="2050" width="4.7109375" style="1" customWidth="1"/>
    <col min="2051" max="2051" width="3.85546875" style="1" customWidth="1"/>
    <col min="2052" max="2052" width="7.5703125" style="1" customWidth="1"/>
    <col min="2053" max="2053" width="9.140625" style="1"/>
    <col min="2054" max="2054" width="8.140625" style="1" customWidth="1"/>
    <col min="2055" max="2055" width="7.42578125" style="1" customWidth="1"/>
    <col min="2056" max="2056" width="8.85546875" style="1" customWidth="1"/>
    <col min="2057" max="2057" width="8.5703125" style="1" customWidth="1"/>
    <col min="2058" max="2058" width="8.140625" style="1" customWidth="1"/>
    <col min="2059" max="2059" width="9.42578125" style="1" customWidth="1"/>
    <col min="2060" max="2060" width="6.7109375" style="1" customWidth="1"/>
    <col min="2061" max="2061" width="11.42578125" style="1" customWidth="1"/>
    <col min="2062" max="2304" width="9.140625" style="1"/>
    <col min="2305" max="2305" width="61.7109375" style="1" customWidth="1"/>
    <col min="2306" max="2306" width="4.7109375" style="1" customWidth="1"/>
    <col min="2307" max="2307" width="3.85546875" style="1" customWidth="1"/>
    <col min="2308" max="2308" width="7.5703125" style="1" customWidth="1"/>
    <col min="2309" max="2309" width="9.140625" style="1"/>
    <col min="2310" max="2310" width="8.140625" style="1" customWidth="1"/>
    <col min="2311" max="2311" width="7.42578125" style="1" customWidth="1"/>
    <col min="2312" max="2312" width="8.85546875" style="1" customWidth="1"/>
    <col min="2313" max="2313" width="8.5703125" style="1" customWidth="1"/>
    <col min="2314" max="2314" width="8.140625" style="1" customWidth="1"/>
    <col min="2315" max="2315" width="9.42578125" style="1" customWidth="1"/>
    <col min="2316" max="2316" width="6.7109375" style="1" customWidth="1"/>
    <col min="2317" max="2317" width="11.42578125" style="1" customWidth="1"/>
    <col min="2318" max="2560" width="9.140625" style="1"/>
    <col min="2561" max="2561" width="61.7109375" style="1" customWidth="1"/>
    <col min="2562" max="2562" width="4.7109375" style="1" customWidth="1"/>
    <col min="2563" max="2563" width="3.85546875" style="1" customWidth="1"/>
    <col min="2564" max="2564" width="7.5703125" style="1" customWidth="1"/>
    <col min="2565" max="2565" width="9.140625" style="1"/>
    <col min="2566" max="2566" width="8.140625" style="1" customWidth="1"/>
    <col min="2567" max="2567" width="7.42578125" style="1" customWidth="1"/>
    <col min="2568" max="2568" width="8.85546875" style="1" customWidth="1"/>
    <col min="2569" max="2569" width="8.5703125" style="1" customWidth="1"/>
    <col min="2570" max="2570" width="8.140625" style="1" customWidth="1"/>
    <col min="2571" max="2571" width="9.42578125" style="1" customWidth="1"/>
    <col min="2572" max="2572" width="6.7109375" style="1" customWidth="1"/>
    <col min="2573" max="2573" width="11.42578125" style="1" customWidth="1"/>
    <col min="2574" max="2816" width="9.140625" style="1"/>
    <col min="2817" max="2817" width="61.7109375" style="1" customWidth="1"/>
    <col min="2818" max="2818" width="4.7109375" style="1" customWidth="1"/>
    <col min="2819" max="2819" width="3.85546875" style="1" customWidth="1"/>
    <col min="2820" max="2820" width="7.5703125" style="1" customWidth="1"/>
    <col min="2821" max="2821" width="9.140625" style="1"/>
    <col min="2822" max="2822" width="8.140625" style="1" customWidth="1"/>
    <col min="2823" max="2823" width="7.42578125" style="1" customWidth="1"/>
    <col min="2824" max="2824" width="8.85546875" style="1" customWidth="1"/>
    <col min="2825" max="2825" width="8.5703125" style="1" customWidth="1"/>
    <col min="2826" max="2826" width="8.140625" style="1" customWidth="1"/>
    <col min="2827" max="2827" width="9.42578125" style="1" customWidth="1"/>
    <col min="2828" max="2828" width="6.7109375" style="1" customWidth="1"/>
    <col min="2829" max="2829" width="11.42578125" style="1" customWidth="1"/>
    <col min="2830" max="3072" width="9.140625" style="1"/>
    <col min="3073" max="3073" width="61.7109375" style="1" customWidth="1"/>
    <col min="3074" max="3074" width="4.7109375" style="1" customWidth="1"/>
    <col min="3075" max="3075" width="3.85546875" style="1" customWidth="1"/>
    <col min="3076" max="3076" width="7.5703125" style="1" customWidth="1"/>
    <col min="3077" max="3077" width="9.140625" style="1"/>
    <col min="3078" max="3078" width="8.140625" style="1" customWidth="1"/>
    <col min="3079" max="3079" width="7.42578125" style="1" customWidth="1"/>
    <col min="3080" max="3080" width="8.85546875" style="1" customWidth="1"/>
    <col min="3081" max="3081" width="8.5703125" style="1" customWidth="1"/>
    <col min="3082" max="3082" width="8.140625" style="1" customWidth="1"/>
    <col min="3083" max="3083" width="9.42578125" style="1" customWidth="1"/>
    <col min="3084" max="3084" width="6.7109375" style="1" customWidth="1"/>
    <col min="3085" max="3085" width="11.42578125" style="1" customWidth="1"/>
    <col min="3086" max="3328" width="9.140625" style="1"/>
    <col min="3329" max="3329" width="61.7109375" style="1" customWidth="1"/>
    <col min="3330" max="3330" width="4.7109375" style="1" customWidth="1"/>
    <col min="3331" max="3331" width="3.85546875" style="1" customWidth="1"/>
    <col min="3332" max="3332" width="7.5703125" style="1" customWidth="1"/>
    <col min="3333" max="3333" width="9.140625" style="1"/>
    <col min="3334" max="3334" width="8.140625" style="1" customWidth="1"/>
    <col min="3335" max="3335" width="7.42578125" style="1" customWidth="1"/>
    <col min="3336" max="3336" width="8.85546875" style="1" customWidth="1"/>
    <col min="3337" max="3337" width="8.5703125" style="1" customWidth="1"/>
    <col min="3338" max="3338" width="8.140625" style="1" customWidth="1"/>
    <col min="3339" max="3339" width="9.42578125" style="1" customWidth="1"/>
    <col min="3340" max="3340" width="6.7109375" style="1" customWidth="1"/>
    <col min="3341" max="3341" width="11.42578125" style="1" customWidth="1"/>
    <col min="3342" max="3584" width="9.140625" style="1"/>
    <col min="3585" max="3585" width="61.7109375" style="1" customWidth="1"/>
    <col min="3586" max="3586" width="4.7109375" style="1" customWidth="1"/>
    <col min="3587" max="3587" width="3.85546875" style="1" customWidth="1"/>
    <col min="3588" max="3588" width="7.5703125" style="1" customWidth="1"/>
    <col min="3589" max="3589" width="9.140625" style="1"/>
    <col min="3590" max="3590" width="8.140625" style="1" customWidth="1"/>
    <col min="3591" max="3591" width="7.42578125" style="1" customWidth="1"/>
    <col min="3592" max="3592" width="8.85546875" style="1" customWidth="1"/>
    <col min="3593" max="3593" width="8.5703125" style="1" customWidth="1"/>
    <col min="3594" max="3594" width="8.140625" style="1" customWidth="1"/>
    <col min="3595" max="3595" width="9.42578125" style="1" customWidth="1"/>
    <col min="3596" max="3596" width="6.7109375" style="1" customWidth="1"/>
    <col min="3597" max="3597" width="11.42578125" style="1" customWidth="1"/>
    <col min="3598" max="3840" width="9.140625" style="1"/>
    <col min="3841" max="3841" width="61.7109375" style="1" customWidth="1"/>
    <col min="3842" max="3842" width="4.7109375" style="1" customWidth="1"/>
    <col min="3843" max="3843" width="3.85546875" style="1" customWidth="1"/>
    <col min="3844" max="3844" width="7.5703125" style="1" customWidth="1"/>
    <col min="3845" max="3845" width="9.140625" style="1"/>
    <col min="3846" max="3846" width="8.140625" style="1" customWidth="1"/>
    <col min="3847" max="3847" width="7.42578125" style="1" customWidth="1"/>
    <col min="3848" max="3848" width="8.85546875" style="1" customWidth="1"/>
    <col min="3849" max="3849" width="8.5703125" style="1" customWidth="1"/>
    <col min="3850" max="3850" width="8.140625" style="1" customWidth="1"/>
    <col min="3851" max="3851" width="9.42578125" style="1" customWidth="1"/>
    <col min="3852" max="3852" width="6.7109375" style="1" customWidth="1"/>
    <col min="3853" max="3853" width="11.42578125" style="1" customWidth="1"/>
    <col min="3854" max="4096" width="9.140625" style="1"/>
    <col min="4097" max="4097" width="61.7109375" style="1" customWidth="1"/>
    <col min="4098" max="4098" width="4.7109375" style="1" customWidth="1"/>
    <col min="4099" max="4099" width="3.85546875" style="1" customWidth="1"/>
    <col min="4100" max="4100" width="7.5703125" style="1" customWidth="1"/>
    <col min="4101" max="4101" width="9.140625" style="1"/>
    <col min="4102" max="4102" width="8.140625" style="1" customWidth="1"/>
    <col min="4103" max="4103" width="7.42578125" style="1" customWidth="1"/>
    <col min="4104" max="4104" width="8.85546875" style="1" customWidth="1"/>
    <col min="4105" max="4105" width="8.5703125" style="1" customWidth="1"/>
    <col min="4106" max="4106" width="8.140625" style="1" customWidth="1"/>
    <col min="4107" max="4107" width="9.42578125" style="1" customWidth="1"/>
    <col min="4108" max="4108" width="6.7109375" style="1" customWidth="1"/>
    <col min="4109" max="4109" width="11.42578125" style="1" customWidth="1"/>
    <col min="4110" max="4352" width="9.140625" style="1"/>
    <col min="4353" max="4353" width="61.7109375" style="1" customWidth="1"/>
    <col min="4354" max="4354" width="4.7109375" style="1" customWidth="1"/>
    <col min="4355" max="4355" width="3.85546875" style="1" customWidth="1"/>
    <col min="4356" max="4356" width="7.5703125" style="1" customWidth="1"/>
    <col min="4357" max="4357" width="9.140625" style="1"/>
    <col min="4358" max="4358" width="8.140625" style="1" customWidth="1"/>
    <col min="4359" max="4359" width="7.42578125" style="1" customWidth="1"/>
    <col min="4360" max="4360" width="8.85546875" style="1" customWidth="1"/>
    <col min="4361" max="4361" width="8.5703125" style="1" customWidth="1"/>
    <col min="4362" max="4362" width="8.140625" style="1" customWidth="1"/>
    <col min="4363" max="4363" width="9.42578125" style="1" customWidth="1"/>
    <col min="4364" max="4364" width="6.7109375" style="1" customWidth="1"/>
    <col min="4365" max="4365" width="11.42578125" style="1" customWidth="1"/>
    <col min="4366" max="4608" width="9.140625" style="1"/>
    <col min="4609" max="4609" width="61.7109375" style="1" customWidth="1"/>
    <col min="4610" max="4610" width="4.7109375" style="1" customWidth="1"/>
    <col min="4611" max="4611" width="3.85546875" style="1" customWidth="1"/>
    <col min="4612" max="4612" width="7.5703125" style="1" customWidth="1"/>
    <col min="4613" max="4613" width="9.140625" style="1"/>
    <col min="4614" max="4614" width="8.140625" style="1" customWidth="1"/>
    <col min="4615" max="4615" width="7.42578125" style="1" customWidth="1"/>
    <col min="4616" max="4616" width="8.85546875" style="1" customWidth="1"/>
    <col min="4617" max="4617" width="8.5703125" style="1" customWidth="1"/>
    <col min="4618" max="4618" width="8.140625" style="1" customWidth="1"/>
    <col min="4619" max="4619" width="9.42578125" style="1" customWidth="1"/>
    <col min="4620" max="4620" width="6.7109375" style="1" customWidth="1"/>
    <col min="4621" max="4621" width="11.42578125" style="1" customWidth="1"/>
    <col min="4622" max="4864" width="9.140625" style="1"/>
    <col min="4865" max="4865" width="61.7109375" style="1" customWidth="1"/>
    <col min="4866" max="4866" width="4.7109375" style="1" customWidth="1"/>
    <col min="4867" max="4867" width="3.85546875" style="1" customWidth="1"/>
    <col min="4868" max="4868" width="7.5703125" style="1" customWidth="1"/>
    <col min="4869" max="4869" width="9.140625" style="1"/>
    <col min="4870" max="4870" width="8.140625" style="1" customWidth="1"/>
    <col min="4871" max="4871" width="7.42578125" style="1" customWidth="1"/>
    <col min="4872" max="4872" width="8.85546875" style="1" customWidth="1"/>
    <col min="4873" max="4873" width="8.5703125" style="1" customWidth="1"/>
    <col min="4874" max="4874" width="8.140625" style="1" customWidth="1"/>
    <col min="4875" max="4875" width="9.42578125" style="1" customWidth="1"/>
    <col min="4876" max="4876" width="6.7109375" style="1" customWidth="1"/>
    <col min="4877" max="4877" width="11.42578125" style="1" customWidth="1"/>
    <col min="4878" max="5120" width="9.140625" style="1"/>
    <col min="5121" max="5121" width="61.7109375" style="1" customWidth="1"/>
    <col min="5122" max="5122" width="4.7109375" style="1" customWidth="1"/>
    <col min="5123" max="5123" width="3.85546875" style="1" customWidth="1"/>
    <col min="5124" max="5124" width="7.5703125" style="1" customWidth="1"/>
    <col min="5125" max="5125" width="9.140625" style="1"/>
    <col min="5126" max="5126" width="8.140625" style="1" customWidth="1"/>
    <col min="5127" max="5127" width="7.42578125" style="1" customWidth="1"/>
    <col min="5128" max="5128" width="8.85546875" style="1" customWidth="1"/>
    <col min="5129" max="5129" width="8.5703125" style="1" customWidth="1"/>
    <col min="5130" max="5130" width="8.140625" style="1" customWidth="1"/>
    <col min="5131" max="5131" width="9.42578125" style="1" customWidth="1"/>
    <col min="5132" max="5132" width="6.7109375" style="1" customWidth="1"/>
    <col min="5133" max="5133" width="11.42578125" style="1" customWidth="1"/>
    <col min="5134" max="5376" width="9.140625" style="1"/>
    <col min="5377" max="5377" width="61.7109375" style="1" customWidth="1"/>
    <col min="5378" max="5378" width="4.7109375" style="1" customWidth="1"/>
    <col min="5379" max="5379" width="3.85546875" style="1" customWidth="1"/>
    <col min="5380" max="5380" width="7.5703125" style="1" customWidth="1"/>
    <col min="5381" max="5381" width="9.140625" style="1"/>
    <col min="5382" max="5382" width="8.140625" style="1" customWidth="1"/>
    <col min="5383" max="5383" width="7.42578125" style="1" customWidth="1"/>
    <col min="5384" max="5384" width="8.85546875" style="1" customWidth="1"/>
    <col min="5385" max="5385" width="8.5703125" style="1" customWidth="1"/>
    <col min="5386" max="5386" width="8.140625" style="1" customWidth="1"/>
    <col min="5387" max="5387" width="9.42578125" style="1" customWidth="1"/>
    <col min="5388" max="5388" width="6.7109375" style="1" customWidth="1"/>
    <col min="5389" max="5389" width="11.42578125" style="1" customWidth="1"/>
    <col min="5390" max="5632" width="9.140625" style="1"/>
    <col min="5633" max="5633" width="61.7109375" style="1" customWidth="1"/>
    <col min="5634" max="5634" width="4.7109375" style="1" customWidth="1"/>
    <col min="5635" max="5635" width="3.85546875" style="1" customWidth="1"/>
    <col min="5636" max="5636" width="7.5703125" style="1" customWidth="1"/>
    <col min="5637" max="5637" width="9.140625" style="1"/>
    <col min="5638" max="5638" width="8.140625" style="1" customWidth="1"/>
    <col min="5639" max="5639" width="7.42578125" style="1" customWidth="1"/>
    <col min="5640" max="5640" width="8.85546875" style="1" customWidth="1"/>
    <col min="5641" max="5641" width="8.5703125" style="1" customWidth="1"/>
    <col min="5642" max="5642" width="8.140625" style="1" customWidth="1"/>
    <col min="5643" max="5643" width="9.42578125" style="1" customWidth="1"/>
    <col min="5644" max="5644" width="6.7109375" style="1" customWidth="1"/>
    <col min="5645" max="5645" width="11.42578125" style="1" customWidth="1"/>
    <col min="5646" max="5888" width="9.140625" style="1"/>
    <col min="5889" max="5889" width="61.7109375" style="1" customWidth="1"/>
    <col min="5890" max="5890" width="4.7109375" style="1" customWidth="1"/>
    <col min="5891" max="5891" width="3.85546875" style="1" customWidth="1"/>
    <col min="5892" max="5892" width="7.5703125" style="1" customWidth="1"/>
    <col min="5893" max="5893" width="9.140625" style="1"/>
    <col min="5894" max="5894" width="8.140625" style="1" customWidth="1"/>
    <col min="5895" max="5895" width="7.42578125" style="1" customWidth="1"/>
    <col min="5896" max="5896" width="8.85546875" style="1" customWidth="1"/>
    <col min="5897" max="5897" width="8.5703125" style="1" customWidth="1"/>
    <col min="5898" max="5898" width="8.140625" style="1" customWidth="1"/>
    <col min="5899" max="5899" width="9.42578125" style="1" customWidth="1"/>
    <col min="5900" max="5900" width="6.7109375" style="1" customWidth="1"/>
    <col min="5901" max="5901" width="11.42578125" style="1" customWidth="1"/>
    <col min="5902" max="6144" width="9.140625" style="1"/>
    <col min="6145" max="6145" width="61.7109375" style="1" customWidth="1"/>
    <col min="6146" max="6146" width="4.7109375" style="1" customWidth="1"/>
    <col min="6147" max="6147" width="3.85546875" style="1" customWidth="1"/>
    <col min="6148" max="6148" width="7.5703125" style="1" customWidth="1"/>
    <col min="6149" max="6149" width="9.140625" style="1"/>
    <col min="6150" max="6150" width="8.140625" style="1" customWidth="1"/>
    <col min="6151" max="6151" width="7.42578125" style="1" customWidth="1"/>
    <col min="6152" max="6152" width="8.85546875" style="1" customWidth="1"/>
    <col min="6153" max="6153" width="8.5703125" style="1" customWidth="1"/>
    <col min="6154" max="6154" width="8.140625" style="1" customWidth="1"/>
    <col min="6155" max="6155" width="9.42578125" style="1" customWidth="1"/>
    <col min="6156" max="6156" width="6.7109375" style="1" customWidth="1"/>
    <col min="6157" max="6157" width="11.42578125" style="1" customWidth="1"/>
    <col min="6158" max="6400" width="9.140625" style="1"/>
    <col min="6401" max="6401" width="61.7109375" style="1" customWidth="1"/>
    <col min="6402" max="6402" width="4.7109375" style="1" customWidth="1"/>
    <col min="6403" max="6403" width="3.85546875" style="1" customWidth="1"/>
    <col min="6404" max="6404" width="7.5703125" style="1" customWidth="1"/>
    <col min="6405" max="6405" width="9.140625" style="1"/>
    <col min="6406" max="6406" width="8.140625" style="1" customWidth="1"/>
    <col min="6407" max="6407" width="7.42578125" style="1" customWidth="1"/>
    <col min="6408" max="6408" width="8.85546875" style="1" customWidth="1"/>
    <col min="6409" max="6409" width="8.5703125" style="1" customWidth="1"/>
    <col min="6410" max="6410" width="8.140625" style="1" customWidth="1"/>
    <col min="6411" max="6411" width="9.42578125" style="1" customWidth="1"/>
    <col min="6412" max="6412" width="6.7109375" style="1" customWidth="1"/>
    <col min="6413" max="6413" width="11.42578125" style="1" customWidth="1"/>
    <col min="6414" max="6656" width="9.140625" style="1"/>
    <col min="6657" max="6657" width="61.7109375" style="1" customWidth="1"/>
    <col min="6658" max="6658" width="4.7109375" style="1" customWidth="1"/>
    <col min="6659" max="6659" width="3.85546875" style="1" customWidth="1"/>
    <col min="6660" max="6660" width="7.5703125" style="1" customWidth="1"/>
    <col min="6661" max="6661" width="9.140625" style="1"/>
    <col min="6662" max="6662" width="8.140625" style="1" customWidth="1"/>
    <col min="6663" max="6663" width="7.42578125" style="1" customWidth="1"/>
    <col min="6664" max="6664" width="8.85546875" style="1" customWidth="1"/>
    <col min="6665" max="6665" width="8.5703125" style="1" customWidth="1"/>
    <col min="6666" max="6666" width="8.140625" style="1" customWidth="1"/>
    <col min="6667" max="6667" width="9.42578125" style="1" customWidth="1"/>
    <col min="6668" max="6668" width="6.7109375" style="1" customWidth="1"/>
    <col min="6669" max="6669" width="11.42578125" style="1" customWidth="1"/>
    <col min="6670" max="6912" width="9.140625" style="1"/>
    <col min="6913" max="6913" width="61.7109375" style="1" customWidth="1"/>
    <col min="6914" max="6914" width="4.7109375" style="1" customWidth="1"/>
    <col min="6915" max="6915" width="3.85546875" style="1" customWidth="1"/>
    <col min="6916" max="6916" width="7.5703125" style="1" customWidth="1"/>
    <col min="6917" max="6917" width="9.140625" style="1"/>
    <col min="6918" max="6918" width="8.140625" style="1" customWidth="1"/>
    <col min="6919" max="6919" width="7.42578125" style="1" customWidth="1"/>
    <col min="6920" max="6920" width="8.85546875" style="1" customWidth="1"/>
    <col min="6921" max="6921" width="8.5703125" style="1" customWidth="1"/>
    <col min="6922" max="6922" width="8.140625" style="1" customWidth="1"/>
    <col min="6923" max="6923" width="9.42578125" style="1" customWidth="1"/>
    <col min="6924" max="6924" width="6.7109375" style="1" customWidth="1"/>
    <col min="6925" max="6925" width="11.42578125" style="1" customWidth="1"/>
    <col min="6926" max="7168" width="9.140625" style="1"/>
    <col min="7169" max="7169" width="61.7109375" style="1" customWidth="1"/>
    <col min="7170" max="7170" width="4.7109375" style="1" customWidth="1"/>
    <col min="7171" max="7171" width="3.85546875" style="1" customWidth="1"/>
    <col min="7172" max="7172" width="7.5703125" style="1" customWidth="1"/>
    <col min="7173" max="7173" width="9.140625" style="1"/>
    <col min="7174" max="7174" width="8.140625" style="1" customWidth="1"/>
    <col min="7175" max="7175" width="7.42578125" style="1" customWidth="1"/>
    <col min="7176" max="7176" width="8.85546875" style="1" customWidth="1"/>
    <col min="7177" max="7177" width="8.5703125" style="1" customWidth="1"/>
    <col min="7178" max="7178" width="8.140625" style="1" customWidth="1"/>
    <col min="7179" max="7179" width="9.42578125" style="1" customWidth="1"/>
    <col min="7180" max="7180" width="6.7109375" style="1" customWidth="1"/>
    <col min="7181" max="7181" width="11.42578125" style="1" customWidth="1"/>
    <col min="7182" max="7424" width="9.140625" style="1"/>
    <col min="7425" max="7425" width="61.7109375" style="1" customWidth="1"/>
    <col min="7426" max="7426" width="4.7109375" style="1" customWidth="1"/>
    <col min="7427" max="7427" width="3.85546875" style="1" customWidth="1"/>
    <col min="7428" max="7428" width="7.5703125" style="1" customWidth="1"/>
    <col min="7429" max="7429" width="9.140625" style="1"/>
    <col min="7430" max="7430" width="8.140625" style="1" customWidth="1"/>
    <col min="7431" max="7431" width="7.42578125" style="1" customWidth="1"/>
    <col min="7432" max="7432" width="8.85546875" style="1" customWidth="1"/>
    <col min="7433" max="7433" width="8.5703125" style="1" customWidth="1"/>
    <col min="7434" max="7434" width="8.140625" style="1" customWidth="1"/>
    <col min="7435" max="7435" width="9.42578125" style="1" customWidth="1"/>
    <col min="7436" max="7436" width="6.7109375" style="1" customWidth="1"/>
    <col min="7437" max="7437" width="11.42578125" style="1" customWidth="1"/>
    <col min="7438" max="7680" width="9.140625" style="1"/>
    <col min="7681" max="7681" width="61.7109375" style="1" customWidth="1"/>
    <col min="7682" max="7682" width="4.7109375" style="1" customWidth="1"/>
    <col min="7683" max="7683" width="3.85546875" style="1" customWidth="1"/>
    <col min="7684" max="7684" width="7.5703125" style="1" customWidth="1"/>
    <col min="7685" max="7685" width="9.140625" style="1"/>
    <col min="7686" max="7686" width="8.140625" style="1" customWidth="1"/>
    <col min="7687" max="7687" width="7.42578125" style="1" customWidth="1"/>
    <col min="7688" max="7688" width="8.85546875" style="1" customWidth="1"/>
    <col min="7689" max="7689" width="8.5703125" style="1" customWidth="1"/>
    <col min="7690" max="7690" width="8.140625" style="1" customWidth="1"/>
    <col min="7691" max="7691" width="9.42578125" style="1" customWidth="1"/>
    <col min="7692" max="7692" width="6.7109375" style="1" customWidth="1"/>
    <col min="7693" max="7693" width="11.42578125" style="1" customWidth="1"/>
    <col min="7694" max="7936" width="9.140625" style="1"/>
    <col min="7937" max="7937" width="61.7109375" style="1" customWidth="1"/>
    <col min="7938" max="7938" width="4.7109375" style="1" customWidth="1"/>
    <col min="7939" max="7939" width="3.85546875" style="1" customWidth="1"/>
    <col min="7940" max="7940" width="7.5703125" style="1" customWidth="1"/>
    <col min="7941" max="7941" width="9.140625" style="1"/>
    <col min="7942" max="7942" width="8.140625" style="1" customWidth="1"/>
    <col min="7943" max="7943" width="7.42578125" style="1" customWidth="1"/>
    <col min="7944" max="7944" width="8.85546875" style="1" customWidth="1"/>
    <col min="7945" max="7945" width="8.5703125" style="1" customWidth="1"/>
    <col min="7946" max="7946" width="8.140625" style="1" customWidth="1"/>
    <col min="7947" max="7947" width="9.42578125" style="1" customWidth="1"/>
    <col min="7948" max="7948" width="6.7109375" style="1" customWidth="1"/>
    <col min="7949" max="7949" width="11.42578125" style="1" customWidth="1"/>
    <col min="7950" max="8192" width="9.140625" style="1"/>
    <col min="8193" max="8193" width="61.7109375" style="1" customWidth="1"/>
    <col min="8194" max="8194" width="4.7109375" style="1" customWidth="1"/>
    <col min="8195" max="8195" width="3.85546875" style="1" customWidth="1"/>
    <col min="8196" max="8196" width="7.5703125" style="1" customWidth="1"/>
    <col min="8197" max="8197" width="9.140625" style="1"/>
    <col min="8198" max="8198" width="8.140625" style="1" customWidth="1"/>
    <col min="8199" max="8199" width="7.42578125" style="1" customWidth="1"/>
    <col min="8200" max="8200" width="8.85546875" style="1" customWidth="1"/>
    <col min="8201" max="8201" width="8.5703125" style="1" customWidth="1"/>
    <col min="8202" max="8202" width="8.140625" style="1" customWidth="1"/>
    <col min="8203" max="8203" width="9.42578125" style="1" customWidth="1"/>
    <col min="8204" max="8204" width="6.7109375" style="1" customWidth="1"/>
    <col min="8205" max="8205" width="11.42578125" style="1" customWidth="1"/>
    <col min="8206" max="8448" width="9.140625" style="1"/>
    <col min="8449" max="8449" width="61.7109375" style="1" customWidth="1"/>
    <col min="8450" max="8450" width="4.7109375" style="1" customWidth="1"/>
    <col min="8451" max="8451" width="3.85546875" style="1" customWidth="1"/>
    <col min="8452" max="8452" width="7.5703125" style="1" customWidth="1"/>
    <col min="8453" max="8453" width="9.140625" style="1"/>
    <col min="8454" max="8454" width="8.140625" style="1" customWidth="1"/>
    <col min="8455" max="8455" width="7.42578125" style="1" customWidth="1"/>
    <col min="8456" max="8456" width="8.85546875" style="1" customWidth="1"/>
    <col min="8457" max="8457" width="8.5703125" style="1" customWidth="1"/>
    <col min="8458" max="8458" width="8.140625" style="1" customWidth="1"/>
    <col min="8459" max="8459" width="9.42578125" style="1" customWidth="1"/>
    <col min="8460" max="8460" width="6.7109375" style="1" customWidth="1"/>
    <col min="8461" max="8461" width="11.42578125" style="1" customWidth="1"/>
    <col min="8462" max="8704" width="9.140625" style="1"/>
    <col min="8705" max="8705" width="61.7109375" style="1" customWidth="1"/>
    <col min="8706" max="8706" width="4.7109375" style="1" customWidth="1"/>
    <col min="8707" max="8707" width="3.85546875" style="1" customWidth="1"/>
    <col min="8708" max="8708" width="7.5703125" style="1" customWidth="1"/>
    <col min="8709" max="8709" width="9.140625" style="1"/>
    <col min="8710" max="8710" width="8.140625" style="1" customWidth="1"/>
    <col min="8711" max="8711" width="7.42578125" style="1" customWidth="1"/>
    <col min="8712" max="8712" width="8.85546875" style="1" customWidth="1"/>
    <col min="8713" max="8713" width="8.5703125" style="1" customWidth="1"/>
    <col min="8714" max="8714" width="8.140625" style="1" customWidth="1"/>
    <col min="8715" max="8715" width="9.42578125" style="1" customWidth="1"/>
    <col min="8716" max="8716" width="6.7109375" style="1" customWidth="1"/>
    <col min="8717" max="8717" width="11.42578125" style="1" customWidth="1"/>
    <col min="8718" max="8960" width="9.140625" style="1"/>
    <col min="8961" max="8961" width="61.7109375" style="1" customWidth="1"/>
    <col min="8962" max="8962" width="4.7109375" style="1" customWidth="1"/>
    <col min="8963" max="8963" width="3.85546875" style="1" customWidth="1"/>
    <col min="8964" max="8964" width="7.5703125" style="1" customWidth="1"/>
    <col min="8965" max="8965" width="9.140625" style="1"/>
    <col min="8966" max="8966" width="8.140625" style="1" customWidth="1"/>
    <col min="8967" max="8967" width="7.42578125" style="1" customWidth="1"/>
    <col min="8968" max="8968" width="8.85546875" style="1" customWidth="1"/>
    <col min="8969" max="8969" width="8.5703125" style="1" customWidth="1"/>
    <col min="8970" max="8970" width="8.140625" style="1" customWidth="1"/>
    <col min="8971" max="8971" width="9.42578125" style="1" customWidth="1"/>
    <col min="8972" max="8972" width="6.7109375" style="1" customWidth="1"/>
    <col min="8973" max="8973" width="11.42578125" style="1" customWidth="1"/>
    <col min="8974" max="9216" width="9.140625" style="1"/>
    <col min="9217" max="9217" width="61.7109375" style="1" customWidth="1"/>
    <col min="9218" max="9218" width="4.7109375" style="1" customWidth="1"/>
    <col min="9219" max="9219" width="3.85546875" style="1" customWidth="1"/>
    <col min="9220" max="9220" width="7.5703125" style="1" customWidth="1"/>
    <col min="9221" max="9221" width="9.140625" style="1"/>
    <col min="9222" max="9222" width="8.140625" style="1" customWidth="1"/>
    <col min="9223" max="9223" width="7.42578125" style="1" customWidth="1"/>
    <col min="9224" max="9224" width="8.85546875" style="1" customWidth="1"/>
    <col min="9225" max="9225" width="8.5703125" style="1" customWidth="1"/>
    <col min="9226" max="9226" width="8.140625" style="1" customWidth="1"/>
    <col min="9227" max="9227" width="9.42578125" style="1" customWidth="1"/>
    <col min="9228" max="9228" width="6.7109375" style="1" customWidth="1"/>
    <col min="9229" max="9229" width="11.42578125" style="1" customWidth="1"/>
    <col min="9230" max="9472" width="9.140625" style="1"/>
    <col min="9473" max="9473" width="61.7109375" style="1" customWidth="1"/>
    <col min="9474" max="9474" width="4.7109375" style="1" customWidth="1"/>
    <col min="9475" max="9475" width="3.85546875" style="1" customWidth="1"/>
    <col min="9476" max="9476" width="7.5703125" style="1" customWidth="1"/>
    <col min="9477" max="9477" width="9.140625" style="1"/>
    <col min="9478" max="9478" width="8.140625" style="1" customWidth="1"/>
    <col min="9479" max="9479" width="7.42578125" style="1" customWidth="1"/>
    <col min="9480" max="9480" width="8.85546875" style="1" customWidth="1"/>
    <col min="9481" max="9481" width="8.5703125" style="1" customWidth="1"/>
    <col min="9482" max="9482" width="8.140625" style="1" customWidth="1"/>
    <col min="9483" max="9483" width="9.42578125" style="1" customWidth="1"/>
    <col min="9484" max="9484" width="6.7109375" style="1" customWidth="1"/>
    <col min="9485" max="9485" width="11.42578125" style="1" customWidth="1"/>
    <col min="9486" max="9728" width="9.140625" style="1"/>
    <col min="9729" max="9729" width="61.7109375" style="1" customWidth="1"/>
    <col min="9730" max="9730" width="4.7109375" style="1" customWidth="1"/>
    <col min="9731" max="9731" width="3.85546875" style="1" customWidth="1"/>
    <col min="9732" max="9732" width="7.5703125" style="1" customWidth="1"/>
    <col min="9733" max="9733" width="9.140625" style="1"/>
    <col min="9734" max="9734" width="8.140625" style="1" customWidth="1"/>
    <col min="9735" max="9735" width="7.42578125" style="1" customWidth="1"/>
    <col min="9736" max="9736" width="8.85546875" style="1" customWidth="1"/>
    <col min="9737" max="9737" width="8.5703125" style="1" customWidth="1"/>
    <col min="9738" max="9738" width="8.140625" style="1" customWidth="1"/>
    <col min="9739" max="9739" width="9.42578125" style="1" customWidth="1"/>
    <col min="9740" max="9740" width="6.7109375" style="1" customWidth="1"/>
    <col min="9741" max="9741" width="11.42578125" style="1" customWidth="1"/>
    <col min="9742" max="9984" width="9.140625" style="1"/>
    <col min="9985" max="9985" width="61.7109375" style="1" customWidth="1"/>
    <col min="9986" max="9986" width="4.7109375" style="1" customWidth="1"/>
    <col min="9987" max="9987" width="3.85546875" style="1" customWidth="1"/>
    <col min="9988" max="9988" width="7.5703125" style="1" customWidth="1"/>
    <col min="9989" max="9989" width="9.140625" style="1"/>
    <col min="9990" max="9990" width="8.140625" style="1" customWidth="1"/>
    <col min="9991" max="9991" width="7.42578125" style="1" customWidth="1"/>
    <col min="9992" max="9992" width="8.85546875" style="1" customWidth="1"/>
    <col min="9993" max="9993" width="8.5703125" style="1" customWidth="1"/>
    <col min="9994" max="9994" width="8.140625" style="1" customWidth="1"/>
    <col min="9995" max="9995" width="9.42578125" style="1" customWidth="1"/>
    <col min="9996" max="9996" width="6.7109375" style="1" customWidth="1"/>
    <col min="9997" max="9997" width="11.42578125" style="1" customWidth="1"/>
    <col min="9998" max="10240" width="9.140625" style="1"/>
    <col min="10241" max="10241" width="61.7109375" style="1" customWidth="1"/>
    <col min="10242" max="10242" width="4.7109375" style="1" customWidth="1"/>
    <col min="10243" max="10243" width="3.85546875" style="1" customWidth="1"/>
    <col min="10244" max="10244" width="7.5703125" style="1" customWidth="1"/>
    <col min="10245" max="10245" width="9.140625" style="1"/>
    <col min="10246" max="10246" width="8.140625" style="1" customWidth="1"/>
    <col min="10247" max="10247" width="7.42578125" style="1" customWidth="1"/>
    <col min="10248" max="10248" width="8.85546875" style="1" customWidth="1"/>
    <col min="10249" max="10249" width="8.5703125" style="1" customWidth="1"/>
    <col min="10250" max="10250" width="8.140625" style="1" customWidth="1"/>
    <col min="10251" max="10251" width="9.42578125" style="1" customWidth="1"/>
    <col min="10252" max="10252" width="6.7109375" style="1" customWidth="1"/>
    <col min="10253" max="10253" width="11.42578125" style="1" customWidth="1"/>
    <col min="10254" max="10496" width="9.140625" style="1"/>
    <col min="10497" max="10497" width="61.7109375" style="1" customWidth="1"/>
    <col min="10498" max="10498" width="4.7109375" style="1" customWidth="1"/>
    <col min="10499" max="10499" width="3.85546875" style="1" customWidth="1"/>
    <col min="10500" max="10500" width="7.5703125" style="1" customWidth="1"/>
    <col min="10501" max="10501" width="9.140625" style="1"/>
    <col min="10502" max="10502" width="8.140625" style="1" customWidth="1"/>
    <col min="10503" max="10503" width="7.42578125" style="1" customWidth="1"/>
    <col min="10504" max="10504" width="8.85546875" style="1" customWidth="1"/>
    <col min="10505" max="10505" width="8.5703125" style="1" customWidth="1"/>
    <col min="10506" max="10506" width="8.140625" style="1" customWidth="1"/>
    <col min="10507" max="10507" width="9.42578125" style="1" customWidth="1"/>
    <col min="10508" max="10508" width="6.7109375" style="1" customWidth="1"/>
    <col min="10509" max="10509" width="11.42578125" style="1" customWidth="1"/>
    <col min="10510" max="10752" width="9.140625" style="1"/>
    <col min="10753" max="10753" width="61.7109375" style="1" customWidth="1"/>
    <col min="10754" max="10754" width="4.7109375" style="1" customWidth="1"/>
    <col min="10755" max="10755" width="3.85546875" style="1" customWidth="1"/>
    <col min="10756" max="10756" width="7.5703125" style="1" customWidth="1"/>
    <col min="10757" max="10757" width="9.140625" style="1"/>
    <col min="10758" max="10758" width="8.140625" style="1" customWidth="1"/>
    <col min="10759" max="10759" width="7.42578125" style="1" customWidth="1"/>
    <col min="10760" max="10760" width="8.85546875" style="1" customWidth="1"/>
    <col min="10761" max="10761" width="8.5703125" style="1" customWidth="1"/>
    <col min="10762" max="10762" width="8.140625" style="1" customWidth="1"/>
    <col min="10763" max="10763" width="9.42578125" style="1" customWidth="1"/>
    <col min="10764" max="10764" width="6.7109375" style="1" customWidth="1"/>
    <col min="10765" max="10765" width="11.42578125" style="1" customWidth="1"/>
    <col min="10766" max="11008" width="9.140625" style="1"/>
    <col min="11009" max="11009" width="61.7109375" style="1" customWidth="1"/>
    <col min="11010" max="11010" width="4.7109375" style="1" customWidth="1"/>
    <col min="11011" max="11011" width="3.85546875" style="1" customWidth="1"/>
    <col min="11012" max="11012" width="7.5703125" style="1" customWidth="1"/>
    <col min="11013" max="11013" width="9.140625" style="1"/>
    <col min="11014" max="11014" width="8.140625" style="1" customWidth="1"/>
    <col min="11015" max="11015" width="7.42578125" style="1" customWidth="1"/>
    <col min="11016" max="11016" width="8.85546875" style="1" customWidth="1"/>
    <col min="11017" max="11017" width="8.5703125" style="1" customWidth="1"/>
    <col min="11018" max="11018" width="8.140625" style="1" customWidth="1"/>
    <col min="11019" max="11019" width="9.42578125" style="1" customWidth="1"/>
    <col min="11020" max="11020" width="6.7109375" style="1" customWidth="1"/>
    <col min="11021" max="11021" width="11.42578125" style="1" customWidth="1"/>
    <col min="11022" max="11264" width="9.140625" style="1"/>
    <col min="11265" max="11265" width="61.7109375" style="1" customWidth="1"/>
    <col min="11266" max="11266" width="4.7109375" style="1" customWidth="1"/>
    <col min="11267" max="11267" width="3.85546875" style="1" customWidth="1"/>
    <col min="11268" max="11268" width="7.5703125" style="1" customWidth="1"/>
    <col min="11269" max="11269" width="9.140625" style="1"/>
    <col min="11270" max="11270" width="8.140625" style="1" customWidth="1"/>
    <col min="11271" max="11271" width="7.42578125" style="1" customWidth="1"/>
    <col min="11272" max="11272" width="8.85546875" style="1" customWidth="1"/>
    <col min="11273" max="11273" width="8.5703125" style="1" customWidth="1"/>
    <col min="11274" max="11274" width="8.140625" style="1" customWidth="1"/>
    <col min="11275" max="11275" width="9.42578125" style="1" customWidth="1"/>
    <col min="11276" max="11276" width="6.7109375" style="1" customWidth="1"/>
    <col min="11277" max="11277" width="11.42578125" style="1" customWidth="1"/>
    <col min="11278" max="11520" width="9.140625" style="1"/>
    <col min="11521" max="11521" width="61.7109375" style="1" customWidth="1"/>
    <col min="11522" max="11522" width="4.7109375" style="1" customWidth="1"/>
    <col min="11523" max="11523" width="3.85546875" style="1" customWidth="1"/>
    <col min="11524" max="11524" width="7.5703125" style="1" customWidth="1"/>
    <col min="11525" max="11525" width="9.140625" style="1"/>
    <col min="11526" max="11526" width="8.140625" style="1" customWidth="1"/>
    <col min="11527" max="11527" width="7.42578125" style="1" customWidth="1"/>
    <col min="11528" max="11528" width="8.85546875" style="1" customWidth="1"/>
    <col min="11529" max="11529" width="8.5703125" style="1" customWidth="1"/>
    <col min="11530" max="11530" width="8.140625" style="1" customWidth="1"/>
    <col min="11531" max="11531" width="9.42578125" style="1" customWidth="1"/>
    <col min="11532" max="11532" width="6.7109375" style="1" customWidth="1"/>
    <col min="11533" max="11533" width="11.42578125" style="1" customWidth="1"/>
    <col min="11534" max="11776" width="9.140625" style="1"/>
    <col min="11777" max="11777" width="61.7109375" style="1" customWidth="1"/>
    <col min="11778" max="11778" width="4.7109375" style="1" customWidth="1"/>
    <col min="11779" max="11779" width="3.85546875" style="1" customWidth="1"/>
    <col min="11780" max="11780" width="7.5703125" style="1" customWidth="1"/>
    <col min="11781" max="11781" width="9.140625" style="1"/>
    <col min="11782" max="11782" width="8.140625" style="1" customWidth="1"/>
    <col min="11783" max="11783" width="7.42578125" style="1" customWidth="1"/>
    <col min="11784" max="11784" width="8.85546875" style="1" customWidth="1"/>
    <col min="11785" max="11785" width="8.5703125" style="1" customWidth="1"/>
    <col min="11786" max="11786" width="8.140625" style="1" customWidth="1"/>
    <col min="11787" max="11787" width="9.42578125" style="1" customWidth="1"/>
    <col min="11788" max="11788" width="6.7109375" style="1" customWidth="1"/>
    <col min="11789" max="11789" width="11.42578125" style="1" customWidth="1"/>
    <col min="11790" max="12032" width="9.140625" style="1"/>
    <col min="12033" max="12033" width="61.7109375" style="1" customWidth="1"/>
    <col min="12034" max="12034" width="4.7109375" style="1" customWidth="1"/>
    <col min="12035" max="12035" width="3.85546875" style="1" customWidth="1"/>
    <col min="12036" max="12036" width="7.5703125" style="1" customWidth="1"/>
    <col min="12037" max="12037" width="9.140625" style="1"/>
    <col min="12038" max="12038" width="8.140625" style="1" customWidth="1"/>
    <col min="12039" max="12039" width="7.42578125" style="1" customWidth="1"/>
    <col min="12040" max="12040" width="8.85546875" style="1" customWidth="1"/>
    <col min="12041" max="12041" width="8.5703125" style="1" customWidth="1"/>
    <col min="12042" max="12042" width="8.140625" style="1" customWidth="1"/>
    <col min="12043" max="12043" width="9.42578125" style="1" customWidth="1"/>
    <col min="12044" max="12044" width="6.7109375" style="1" customWidth="1"/>
    <col min="12045" max="12045" width="11.42578125" style="1" customWidth="1"/>
    <col min="12046" max="12288" width="9.140625" style="1"/>
    <col min="12289" max="12289" width="61.7109375" style="1" customWidth="1"/>
    <col min="12290" max="12290" width="4.7109375" style="1" customWidth="1"/>
    <col min="12291" max="12291" width="3.85546875" style="1" customWidth="1"/>
    <col min="12292" max="12292" width="7.5703125" style="1" customWidth="1"/>
    <col min="12293" max="12293" width="9.140625" style="1"/>
    <col min="12294" max="12294" width="8.140625" style="1" customWidth="1"/>
    <col min="12295" max="12295" width="7.42578125" style="1" customWidth="1"/>
    <col min="12296" max="12296" width="8.85546875" style="1" customWidth="1"/>
    <col min="12297" max="12297" width="8.5703125" style="1" customWidth="1"/>
    <col min="12298" max="12298" width="8.140625" style="1" customWidth="1"/>
    <col min="12299" max="12299" width="9.42578125" style="1" customWidth="1"/>
    <col min="12300" max="12300" width="6.7109375" style="1" customWidth="1"/>
    <col min="12301" max="12301" width="11.42578125" style="1" customWidth="1"/>
    <col min="12302" max="12544" width="9.140625" style="1"/>
    <col min="12545" max="12545" width="61.7109375" style="1" customWidth="1"/>
    <col min="12546" max="12546" width="4.7109375" style="1" customWidth="1"/>
    <col min="12547" max="12547" width="3.85546875" style="1" customWidth="1"/>
    <col min="12548" max="12548" width="7.5703125" style="1" customWidth="1"/>
    <col min="12549" max="12549" width="9.140625" style="1"/>
    <col min="12550" max="12550" width="8.140625" style="1" customWidth="1"/>
    <col min="12551" max="12551" width="7.42578125" style="1" customWidth="1"/>
    <col min="12552" max="12552" width="8.85546875" style="1" customWidth="1"/>
    <col min="12553" max="12553" width="8.5703125" style="1" customWidth="1"/>
    <col min="12554" max="12554" width="8.140625" style="1" customWidth="1"/>
    <col min="12555" max="12555" width="9.42578125" style="1" customWidth="1"/>
    <col min="12556" max="12556" width="6.7109375" style="1" customWidth="1"/>
    <col min="12557" max="12557" width="11.42578125" style="1" customWidth="1"/>
    <col min="12558" max="12800" width="9.140625" style="1"/>
    <col min="12801" max="12801" width="61.7109375" style="1" customWidth="1"/>
    <col min="12802" max="12802" width="4.7109375" style="1" customWidth="1"/>
    <col min="12803" max="12803" width="3.85546875" style="1" customWidth="1"/>
    <col min="12804" max="12804" width="7.5703125" style="1" customWidth="1"/>
    <col min="12805" max="12805" width="9.140625" style="1"/>
    <col min="12806" max="12806" width="8.140625" style="1" customWidth="1"/>
    <col min="12807" max="12807" width="7.42578125" style="1" customWidth="1"/>
    <col min="12808" max="12808" width="8.85546875" style="1" customWidth="1"/>
    <col min="12809" max="12809" width="8.5703125" style="1" customWidth="1"/>
    <col min="12810" max="12810" width="8.140625" style="1" customWidth="1"/>
    <col min="12811" max="12811" width="9.42578125" style="1" customWidth="1"/>
    <col min="12812" max="12812" width="6.7109375" style="1" customWidth="1"/>
    <col min="12813" max="12813" width="11.42578125" style="1" customWidth="1"/>
    <col min="12814" max="13056" width="9.140625" style="1"/>
    <col min="13057" max="13057" width="61.7109375" style="1" customWidth="1"/>
    <col min="13058" max="13058" width="4.7109375" style="1" customWidth="1"/>
    <col min="13059" max="13059" width="3.85546875" style="1" customWidth="1"/>
    <col min="13060" max="13060" width="7.5703125" style="1" customWidth="1"/>
    <col min="13061" max="13061" width="9.140625" style="1"/>
    <col min="13062" max="13062" width="8.140625" style="1" customWidth="1"/>
    <col min="13063" max="13063" width="7.42578125" style="1" customWidth="1"/>
    <col min="13064" max="13064" width="8.85546875" style="1" customWidth="1"/>
    <col min="13065" max="13065" width="8.5703125" style="1" customWidth="1"/>
    <col min="13066" max="13066" width="8.140625" style="1" customWidth="1"/>
    <col min="13067" max="13067" width="9.42578125" style="1" customWidth="1"/>
    <col min="13068" max="13068" width="6.7109375" style="1" customWidth="1"/>
    <col min="13069" max="13069" width="11.42578125" style="1" customWidth="1"/>
    <col min="13070" max="13312" width="9.140625" style="1"/>
    <col min="13313" max="13313" width="61.7109375" style="1" customWidth="1"/>
    <col min="13314" max="13314" width="4.7109375" style="1" customWidth="1"/>
    <col min="13315" max="13315" width="3.85546875" style="1" customWidth="1"/>
    <col min="13316" max="13316" width="7.5703125" style="1" customWidth="1"/>
    <col min="13317" max="13317" width="9.140625" style="1"/>
    <col min="13318" max="13318" width="8.140625" style="1" customWidth="1"/>
    <col min="13319" max="13319" width="7.42578125" style="1" customWidth="1"/>
    <col min="13320" max="13320" width="8.85546875" style="1" customWidth="1"/>
    <col min="13321" max="13321" width="8.5703125" style="1" customWidth="1"/>
    <col min="13322" max="13322" width="8.140625" style="1" customWidth="1"/>
    <col min="13323" max="13323" width="9.42578125" style="1" customWidth="1"/>
    <col min="13324" max="13324" width="6.7109375" style="1" customWidth="1"/>
    <col min="13325" max="13325" width="11.42578125" style="1" customWidth="1"/>
    <col min="13326" max="13568" width="9.140625" style="1"/>
    <col min="13569" max="13569" width="61.7109375" style="1" customWidth="1"/>
    <col min="13570" max="13570" width="4.7109375" style="1" customWidth="1"/>
    <col min="13571" max="13571" width="3.85546875" style="1" customWidth="1"/>
    <col min="13572" max="13572" width="7.5703125" style="1" customWidth="1"/>
    <col min="13573" max="13573" width="9.140625" style="1"/>
    <col min="13574" max="13574" width="8.140625" style="1" customWidth="1"/>
    <col min="13575" max="13575" width="7.42578125" style="1" customWidth="1"/>
    <col min="13576" max="13576" width="8.85546875" style="1" customWidth="1"/>
    <col min="13577" max="13577" width="8.5703125" style="1" customWidth="1"/>
    <col min="13578" max="13578" width="8.140625" style="1" customWidth="1"/>
    <col min="13579" max="13579" width="9.42578125" style="1" customWidth="1"/>
    <col min="13580" max="13580" width="6.7109375" style="1" customWidth="1"/>
    <col min="13581" max="13581" width="11.42578125" style="1" customWidth="1"/>
    <col min="13582" max="13824" width="9.140625" style="1"/>
    <col min="13825" max="13825" width="61.7109375" style="1" customWidth="1"/>
    <col min="13826" max="13826" width="4.7109375" style="1" customWidth="1"/>
    <col min="13827" max="13827" width="3.85546875" style="1" customWidth="1"/>
    <col min="13828" max="13828" width="7.5703125" style="1" customWidth="1"/>
    <col min="13829" max="13829" width="9.140625" style="1"/>
    <col min="13830" max="13830" width="8.140625" style="1" customWidth="1"/>
    <col min="13831" max="13831" width="7.42578125" style="1" customWidth="1"/>
    <col min="13832" max="13832" width="8.85546875" style="1" customWidth="1"/>
    <col min="13833" max="13833" width="8.5703125" style="1" customWidth="1"/>
    <col min="13834" max="13834" width="8.140625" style="1" customWidth="1"/>
    <col min="13835" max="13835" width="9.42578125" style="1" customWidth="1"/>
    <col min="13836" max="13836" width="6.7109375" style="1" customWidth="1"/>
    <col min="13837" max="13837" width="11.42578125" style="1" customWidth="1"/>
    <col min="13838" max="14080" width="9.140625" style="1"/>
    <col min="14081" max="14081" width="61.7109375" style="1" customWidth="1"/>
    <col min="14082" max="14082" width="4.7109375" style="1" customWidth="1"/>
    <col min="14083" max="14083" width="3.85546875" style="1" customWidth="1"/>
    <col min="14084" max="14084" width="7.5703125" style="1" customWidth="1"/>
    <col min="14085" max="14085" width="9.140625" style="1"/>
    <col min="14086" max="14086" width="8.140625" style="1" customWidth="1"/>
    <col min="14087" max="14087" width="7.42578125" style="1" customWidth="1"/>
    <col min="14088" max="14088" width="8.85546875" style="1" customWidth="1"/>
    <col min="14089" max="14089" width="8.5703125" style="1" customWidth="1"/>
    <col min="14090" max="14090" width="8.140625" style="1" customWidth="1"/>
    <col min="14091" max="14091" width="9.42578125" style="1" customWidth="1"/>
    <col min="14092" max="14092" width="6.7109375" style="1" customWidth="1"/>
    <col min="14093" max="14093" width="11.42578125" style="1" customWidth="1"/>
    <col min="14094" max="14336" width="9.140625" style="1"/>
    <col min="14337" max="14337" width="61.7109375" style="1" customWidth="1"/>
    <col min="14338" max="14338" width="4.7109375" style="1" customWidth="1"/>
    <col min="14339" max="14339" width="3.85546875" style="1" customWidth="1"/>
    <col min="14340" max="14340" width="7.5703125" style="1" customWidth="1"/>
    <col min="14341" max="14341" width="9.140625" style="1"/>
    <col min="14342" max="14342" width="8.140625" style="1" customWidth="1"/>
    <col min="14343" max="14343" width="7.42578125" style="1" customWidth="1"/>
    <col min="14344" max="14344" width="8.85546875" style="1" customWidth="1"/>
    <col min="14345" max="14345" width="8.5703125" style="1" customWidth="1"/>
    <col min="14346" max="14346" width="8.140625" style="1" customWidth="1"/>
    <col min="14347" max="14347" width="9.42578125" style="1" customWidth="1"/>
    <col min="14348" max="14348" width="6.7109375" style="1" customWidth="1"/>
    <col min="14349" max="14349" width="11.42578125" style="1" customWidth="1"/>
    <col min="14350" max="14592" width="9.140625" style="1"/>
    <col min="14593" max="14593" width="61.7109375" style="1" customWidth="1"/>
    <col min="14594" max="14594" width="4.7109375" style="1" customWidth="1"/>
    <col min="14595" max="14595" width="3.85546875" style="1" customWidth="1"/>
    <col min="14596" max="14596" width="7.5703125" style="1" customWidth="1"/>
    <col min="14597" max="14597" width="9.140625" style="1"/>
    <col min="14598" max="14598" width="8.140625" style="1" customWidth="1"/>
    <col min="14599" max="14599" width="7.42578125" style="1" customWidth="1"/>
    <col min="14600" max="14600" width="8.85546875" style="1" customWidth="1"/>
    <col min="14601" max="14601" width="8.5703125" style="1" customWidth="1"/>
    <col min="14602" max="14602" width="8.140625" style="1" customWidth="1"/>
    <col min="14603" max="14603" width="9.42578125" style="1" customWidth="1"/>
    <col min="14604" max="14604" width="6.7109375" style="1" customWidth="1"/>
    <col min="14605" max="14605" width="11.42578125" style="1" customWidth="1"/>
    <col min="14606" max="14848" width="9.140625" style="1"/>
    <col min="14849" max="14849" width="61.7109375" style="1" customWidth="1"/>
    <col min="14850" max="14850" width="4.7109375" style="1" customWidth="1"/>
    <col min="14851" max="14851" width="3.85546875" style="1" customWidth="1"/>
    <col min="14852" max="14852" width="7.5703125" style="1" customWidth="1"/>
    <col min="14853" max="14853" width="9.140625" style="1"/>
    <col min="14854" max="14854" width="8.140625" style="1" customWidth="1"/>
    <col min="14855" max="14855" width="7.42578125" style="1" customWidth="1"/>
    <col min="14856" max="14856" width="8.85546875" style="1" customWidth="1"/>
    <col min="14857" max="14857" width="8.5703125" style="1" customWidth="1"/>
    <col min="14858" max="14858" width="8.140625" style="1" customWidth="1"/>
    <col min="14859" max="14859" width="9.42578125" style="1" customWidth="1"/>
    <col min="14860" max="14860" width="6.7109375" style="1" customWidth="1"/>
    <col min="14861" max="14861" width="11.42578125" style="1" customWidth="1"/>
    <col min="14862" max="15104" width="9.140625" style="1"/>
    <col min="15105" max="15105" width="61.7109375" style="1" customWidth="1"/>
    <col min="15106" max="15106" width="4.7109375" style="1" customWidth="1"/>
    <col min="15107" max="15107" width="3.85546875" style="1" customWidth="1"/>
    <col min="15108" max="15108" width="7.5703125" style="1" customWidth="1"/>
    <col min="15109" max="15109" width="9.140625" style="1"/>
    <col min="15110" max="15110" width="8.140625" style="1" customWidth="1"/>
    <col min="15111" max="15111" width="7.42578125" style="1" customWidth="1"/>
    <col min="15112" max="15112" width="8.85546875" style="1" customWidth="1"/>
    <col min="15113" max="15113" width="8.5703125" style="1" customWidth="1"/>
    <col min="15114" max="15114" width="8.140625" style="1" customWidth="1"/>
    <col min="15115" max="15115" width="9.42578125" style="1" customWidth="1"/>
    <col min="15116" max="15116" width="6.7109375" style="1" customWidth="1"/>
    <col min="15117" max="15117" width="11.42578125" style="1" customWidth="1"/>
    <col min="15118" max="15360" width="9.140625" style="1"/>
    <col min="15361" max="15361" width="61.7109375" style="1" customWidth="1"/>
    <col min="15362" max="15362" width="4.7109375" style="1" customWidth="1"/>
    <col min="15363" max="15363" width="3.85546875" style="1" customWidth="1"/>
    <col min="15364" max="15364" width="7.5703125" style="1" customWidth="1"/>
    <col min="15365" max="15365" width="9.140625" style="1"/>
    <col min="15366" max="15366" width="8.140625" style="1" customWidth="1"/>
    <col min="15367" max="15367" width="7.42578125" style="1" customWidth="1"/>
    <col min="15368" max="15368" width="8.85546875" style="1" customWidth="1"/>
    <col min="15369" max="15369" width="8.5703125" style="1" customWidth="1"/>
    <col min="15370" max="15370" width="8.140625" style="1" customWidth="1"/>
    <col min="15371" max="15371" width="9.42578125" style="1" customWidth="1"/>
    <col min="15372" max="15372" width="6.7109375" style="1" customWidth="1"/>
    <col min="15373" max="15373" width="11.42578125" style="1" customWidth="1"/>
    <col min="15374" max="15616" width="9.140625" style="1"/>
    <col min="15617" max="15617" width="61.7109375" style="1" customWidth="1"/>
    <col min="15618" max="15618" width="4.7109375" style="1" customWidth="1"/>
    <col min="15619" max="15619" width="3.85546875" style="1" customWidth="1"/>
    <col min="15620" max="15620" width="7.5703125" style="1" customWidth="1"/>
    <col min="15621" max="15621" width="9.140625" style="1"/>
    <col min="15622" max="15622" width="8.140625" style="1" customWidth="1"/>
    <col min="15623" max="15623" width="7.42578125" style="1" customWidth="1"/>
    <col min="15624" max="15624" width="8.85546875" style="1" customWidth="1"/>
    <col min="15625" max="15625" width="8.5703125" style="1" customWidth="1"/>
    <col min="15626" max="15626" width="8.140625" style="1" customWidth="1"/>
    <col min="15627" max="15627" width="9.42578125" style="1" customWidth="1"/>
    <col min="15628" max="15628" width="6.7109375" style="1" customWidth="1"/>
    <col min="15629" max="15629" width="11.42578125" style="1" customWidth="1"/>
    <col min="15630" max="15872" width="9.140625" style="1"/>
    <col min="15873" max="15873" width="61.7109375" style="1" customWidth="1"/>
    <col min="15874" max="15874" width="4.7109375" style="1" customWidth="1"/>
    <col min="15875" max="15875" width="3.85546875" style="1" customWidth="1"/>
    <col min="15876" max="15876" width="7.5703125" style="1" customWidth="1"/>
    <col min="15877" max="15877" width="9.140625" style="1"/>
    <col min="15878" max="15878" width="8.140625" style="1" customWidth="1"/>
    <col min="15879" max="15879" width="7.42578125" style="1" customWidth="1"/>
    <col min="15880" max="15880" width="8.85546875" style="1" customWidth="1"/>
    <col min="15881" max="15881" width="8.5703125" style="1" customWidth="1"/>
    <col min="15882" max="15882" width="8.140625" style="1" customWidth="1"/>
    <col min="15883" max="15883" width="9.42578125" style="1" customWidth="1"/>
    <col min="15884" max="15884" width="6.7109375" style="1" customWidth="1"/>
    <col min="15885" max="15885" width="11.42578125" style="1" customWidth="1"/>
    <col min="15886" max="16128" width="9.140625" style="1"/>
    <col min="16129" max="16129" width="61.7109375" style="1" customWidth="1"/>
    <col min="16130" max="16130" width="4.7109375" style="1" customWidth="1"/>
    <col min="16131" max="16131" width="3.85546875" style="1" customWidth="1"/>
    <col min="16132" max="16132" width="7.5703125" style="1" customWidth="1"/>
    <col min="16133" max="16133" width="9.140625" style="1"/>
    <col min="16134" max="16134" width="8.140625" style="1" customWidth="1"/>
    <col min="16135" max="16135" width="7.42578125" style="1" customWidth="1"/>
    <col min="16136" max="16136" width="8.85546875" style="1" customWidth="1"/>
    <col min="16137" max="16137" width="8.5703125" style="1" customWidth="1"/>
    <col min="16138" max="16138" width="8.140625" style="1" customWidth="1"/>
    <col min="16139" max="16139" width="9.42578125" style="1" customWidth="1"/>
    <col min="16140" max="16140" width="6.7109375" style="1" customWidth="1"/>
    <col min="16141" max="16141" width="11.42578125" style="1" customWidth="1"/>
    <col min="16142" max="16384" width="9.140625" style="1"/>
  </cols>
  <sheetData>
    <row r="1" spans="1:13" ht="30" customHeight="1" x14ac:dyDescent="0.25">
      <c r="J1" s="2" t="s">
        <v>0</v>
      </c>
      <c r="K1" s="2"/>
      <c r="L1" s="2"/>
      <c r="M1" s="2"/>
    </row>
    <row r="2" spans="1:13" ht="24" customHeight="1" x14ac:dyDescent="0.25">
      <c r="J2" s="2"/>
      <c r="K2" s="2"/>
      <c r="L2" s="2"/>
      <c r="M2" s="2"/>
    </row>
    <row r="3" spans="1:13" ht="0.75" customHeight="1" x14ac:dyDescent="0.25">
      <c r="J3" s="2"/>
      <c r="K3" s="2"/>
      <c r="L3" s="2"/>
      <c r="M3" s="2"/>
    </row>
    <row r="4" spans="1:13" x14ac:dyDescent="0.2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25">
      <c r="A5" s="4" t="str">
        <f>IF([1]ЗАПОЛНИТЬ!$F$7=1,CONCATENATE([1]шапки!A6),CONCATENATE([1]шапки!A6,[1]шапки!C6))</f>
        <v>про заборгованість за бюджетними коштами (форма</v>
      </c>
      <c r="B5" s="4"/>
      <c r="C5" s="4"/>
      <c r="D5" s="4"/>
      <c r="E5" s="4"/>
      <c r="F5" s="4"/>
      <c r="G5" s="4"/>
      <c r="H5" s="5" t="str">
        <f>IF([1]ЗАПОЛНИТЬ!$F$7=1,[1]шапки!C6,[1]шапки!D6)</f>
        <v xml:space="preserve">   № 7д, </v>
      </c>
      <c r="I5" s="6" t="str">
        <f>IF([1]ЗАПОЛНИТЬ!$F$7=1,[1]шапки!D6,"")</f>
        <v xml:space="preserve">   №7м)</v>
      </c>
      <c r="L5" s="6"/>
      <c r="M5" s="6"/>
    </row>
    <row r="6" spans="1:13" x14ac:dyDescent="0.25">
      <c r="A6" s="3" t="str">
        <f>CONCATENATE("на ",[1]ЗАПОЛНИТЬ!$B$18," ",[1]ЗАПОЛНИТЬ!$C$18)</f>
        <v>на 1 липня 2019 р.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s="7" customFormat="1" ht="11.25" hidden="1" x14ac:dyDescent="0.2"/>
    <row r="8" spans="1:13" s="7" customFormat="1" ht="7.5" customHeight="1" x14ac:dyDescent="0.2">
      <c r="M8" s="8" t="s">
        <v>2</v>
      </c>
    </row>
    <row r="9" spans="1:13" s="7" customFormat="1" ht="21" customHeight="1" x14ac:dyDescent="0.2">
      <c r="A9" s="9" t="s">
        <v>3</v>
      </c>
      <c r="B9" s="10" t="str">
        <f>[1]ЗАПОЛНИТЬ!B3</f>
        <v>Львівське обласне управління лісового та мисливського господарства</v>
      </c>
      <c r="C9" s="10"/>
      <c r="D9" s="10"/>
      <c r="E9" s="10"/>
      <c r="F9" s="10"/>
      <c r="G9" s="10"/>
      <c r="H9" s="10"/>
      <c r="I9" s="10"/>
      <c r="J9" s="10"/>
      <c r="K9" s="11" t="str">
        <f>[1]ЗАПОЛНИТЬ!A13</f>
        <v>за ЄДРПОУ</v>
      </c>
      <c r="M9" s="12" t="str">
        <f>[1]ЗАПОЛНИТЬ!B13</f>
        <v>35227669</v>
      </c>
    </row>
    <row r="10" spans="1:13" s="7" customFormat="1" ht="11.25" customHeight="1" x14ac:dyDescent="0.2">
      <c r="A10" s="13" t="s">
        <v>4</v>
      </c>
      <c r="B10" s="14" t="str">
        <f>[1]ЗАПОЛНИТЬ!B5</f>
        <v>м. Львів</v>
      </c>
      <c r="C10" s="14"/>
      <c r="D10" s="14"/>
      <c r="E10" s="14"/>
      <c r="F10" s="14"/>
      <c r="G10" s="14"/>
      <c r="H10" s="14"/>
      <c r="I10" s="14"/>
      <c r="J10" s="14"/>
      <c r="K10" s="11" t="str">
        <f>[1]ЗАПОЛНИТЬ!A14</f>
        <v>за КОАТУУ</v>
      </c>
      <c r="M10" s="12">
        <f>[1]ЗАПОЛНИТЬ!B14</f>
        <v>4610136300</v>
      </c>
    </row>
    <row r="11" spans="1:13" s="7" customFormat="1" ht="11.25" customHeight="1" x14ac:dyDescent="0.2">
      <c r="A11" s="13" t="str">
        <f>'[1]Ф.4.3.1.КВК2'!A11</f>
        <v>Організаційно-правова форма господарювання</v>
      </c>
      <c r="B11" s="15" t="str">
        <f>[1]ЗАПОЛНИТЬ!D15</f>
        <v>Орган державної влади</v>
      </c>
      <c r="C11" s="15"/>
      <c r="D11" s="15"/>
      <c r="E11" s="15"/>
      <c r="F11" s="15"/>
      <c r="G11" s="15"/>
      <c r="H11" s="15"/>
      <c r="I11" s="15"/>
      <c r="J11" s="15"/>
      <c r="K11" s="11" t="str">
        <f>[1]ЗАПОЛНИТЬ!A15</f>
        <v>за КОПФГ</v>
      </c>
      <c r="L11" s="16"/>
      <c r="M11" s="12">
        <f>[1]ЗАПОЛНИТЬ!B15</f>
        <v>410</v>
      </c>
    </row>
    <row r="12" spans="1:13" s="7" customFormat="1" ht="11.25" x14ac:dyDescent="0.2">
      <c r="A12" s="17" t="s">
        <v>5</v>
      </c>
      <c r="B12" s="17"/>
      <c r="C12" s="17"/>
      <c r="D12" s="17"/>
      <c r="E12" s="18" t="str">
        <f>[1]ЗАПОЛНИТЬ!H9</f>
        <v>280</v>
      </c>
      <c r="F12" s="19" t="str">
        <f>IF(E12&gt;0,VLOOKUP(E12,'[1]ДовидникКВК(ГОС)'!A$1:B$65536,2,FALSE),"")</f>
        <v>Міністерство аграрної політики та продовольства України</v>
      </c>
      <c r="G12" s="19"/>
      <c r="H12" s="19"/>
      <c r="I12" s="19"/>
      <c r="J12" s="19"/>
      <c r="K12" s="19"/>
      <c r="L12" s="19"/>
    </row>
    <row r="13" spans="1:13" s="7" customFormat="1" ht="11.25" x14ac:dyDescent="0.2">
      <c r="A13" s="17" t="s">
        <v>6</v>
      </c>
      <c r="B13" s="17"/>
      <c r="C13" s="17"/>
      <c r="D13" s="17"/>
      <c r="E13" s="20" t="s">
        <v>7</v>
      </c>
      <c r="F13" s="21" t="str">
        <f>IF(E13&gt;0,VLOOKUP(E13,[1]ДовидникКПК!B$1:C$65536,2,FALSE),"")</f>
        <v>Керівництво та управління у сфері лісового господарства</v>
      </c>
      <c r="G13" s="21"/>
      <c r="H13" s="21"/>
      <c r="I13" s="21"/>
      <c r="J13" s="21"/>
      <c r="K13" s="21"/>
      <c r="L13" s="21"/>
    </row>
    <row r="14" spans="1:13" s="7" customFormat="1" ht="11.25" x14ac:dyDescent="0.2">
      <c r="A14" s="17" t="s">
        <v>8</v>
      </c>
      <c r="B14" s="17"/>
      <c r="C14" s="17"/>
      <c r="D14" s="17"/>
      <c r="E14" s="22" t="str">
        <f>[1]ЗАПОЛНИТЬ!H10</f>
        <v>00</v>
      </c>
      <c r="F14" s="21" t="str">
        <f>[1]ЗАПОЛНИТЬ!I10</f>
        <v>-</v>
      </c>
      <c r="G14" s="21"/>
      <c r="H14" s="21"/>
      <c r="I14" s="21"/>
      <c r="J14" s="21"/>
      <c r="K14" s="21"/>
      <c r="L14" s="21"/>
    </row>
    <row r="15" spans="1:13" s="7" customFormat="1" ht="21" customHeight="1" x14ac:dyDescent="0.2">
      <c r="A15" s="17" t="s">
        <v>9</v>
      </c>
      <c r="B15" s="17"/>
      <c r="C15" s="17"/>
      <c r="D15" s="17"/>
      <c r="E15" s="23" t="s">
        <v>10</v>
      </c>
      <c r="F15" s="21" t="str">
        <f>VLOOKUP(RIGHT(E15,4),[1]КПКВМБ!A$1:B$65536,2,FALSE)</f>
        <v>-</v>
      </c>
      <c r="G15" s="21"/>
      <c r="H15" s="21"/>
      <c r="I15" s="21"/>
      <c r="J15" s="21"/>
      <c r="K15" s="21"/>
      <c r="L15" s="21"/>
    </row>
    <row r="16" spans="1:13" s="7" customFormat="1" ht="11.25" x14ac:dyDescent="0.2">
      <c r="A16" s="24" t="s">
        <v>11</v>
      </c>
    </row>
    <row r="17" spans="1:14" s="7" customFormat="1" ht="11.25" x14ac:dyDescent="0.2">
      <c r="A17" s="25" t="s">
        <v>12</v>
      </c>
    </row>
    <row r="18" spans="1:14" s="7" customFormat="1" ht="19.5" customHeight="1" x14ac:dyDescent="0.2">
      <c r="A18" s="26" t="s">
        <v>13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4" s="7" customFormat="1" ht="11.25" customHeight="1" x14ac:dyDescent="0.2">
      <c r="A19" s="27" t="s">
        <v>14</v>
      </c>
      <c r="B19" s="27" t="s">
        <v>15</v>
      </c>
      <c r="C19" s="27" t="s">
        <v>16</v>
      </c>
      <c r="D19" s="27" t="s">
        <v>17</v>
      </c>
      <c r="E19" s="27"/>
      <c r="F19" s="27"/>
      <c r="G19" s="27"/>
      <c r="H19" s="27" t="s">
        <v>18</v>
      </c>
      <c r="I19" s="27"/>
      <c r="J19" s="27"/>
      <c r="K19" s="27"/>
      <c r="L19" s="27"/>
      <c r="M19" s="27" t="s">
        <v>19</v>
      </c>
      <c r="N19" s="28"/>
    </row>
    <row r="20" spans="1:14" s="7" customFormat="1" ht="21.75" customHeight="1" x14ac:dyDescent="0.2">
      <c r="A20" s="27"/>
      <c r="B20" s="27"/>
      <c r="C20" s="27"/>
      <c r="D20" s="27" t="s">
        <v>20</v>
      </c>
      <c r="E20" s="27" t="s">
        <v>21</v>
      </c>
      <c r="F20" s="27"/>
      <c r="G20" s="27" t="s">
        <v>22</v>
      </c>
      <c r="H20" s="27" t="s">
        <v>23</v>
      </c>
      <c r="I20" s="27" t="s">
        <v>21</v>
      </c>
      <c r="J20" s="27"/>
      <c r="K20" s="27"/>
      <c r="L20" s="27" t="s">
        <v>22</v>
      </c>
      <c r="M20" s="27"/>
      <c r="N20" s="28"/>
    </row>
    <row r="21" spans="1:14" s="7" customFormat="1" ht="10.5" customHeight="1" x14ac:dyDescent="0.2">
      <c r="A21" s="27"/>
      <c r="B21" s="27"/>
      <c r="C21" s="27"/>
      <c r="D21" s="27"/>
      <c r="E21" s="27" t="s">
        <v>24</v>
      </c>
      <c r="F21" s="27" t="s">
        <v>25</v>
      </c>
      <c r="G21" s="27"/>
      <c r="H21" s="27"/>
      <c r="I21" s="27" t="s">
        <v>24</v>
      </c>
      <c r="J21" s="29" t="s">
        <v>26</v>
      </c>
      <c r="K21" s="29"/>
      <c r="L21" s="27"/>
      <c r="M21" s="27"/>
      <c r="N21" s="28"/>
    </row>
    <row r="22" spans="1:14" s="7" customFormat="1" ht="12" customHeight="1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 t="s">
        <v>27</v>
      </c>
      <c r="K22" s="27" t="s">
        <v>28</v>
      </c>
      <c r="L22" s="27"/>
      <c r="M22" s="27"/>
      <c r="N22" s="28"/>
    </row>
    <row r="23" spans="1:14" s="7" customFormat="1" ht="12" customHeight="1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/>
    </row>
    <row r="24" spans="1:14" s="7" customFormat="1" ht="9.75" customHeight="1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/>
    </row>
    <row r="25" spans="1:14" s="7" customFormat="1" ht="11.25" x14ac:dyDescent="0.2">
      <c r="A25" s="30">
        <v>1</v>
      </c>
      <c r="B25" s="30">
        <v>2</v>
      </c>
      <c r="C25" s="30">
        <v>3</v>
      </c>
      <c r="D25" s="30">
        <v>4</v>
      </c>
      <c r="E25" s="30">
        <v>5</v>
      </c>
      <c r="F25" s="30">
        <v>6</v>
      </c>
      <c r="G25" s="30">
        <v>7</v>
      </c>
      <c r="H25" s="30">
        <v>8</v>
      </c>
      <c r="I25" s="30">
        <v>9</v>
      </c>
      <c r="J25" s="30">
        <v>10</v>
      </c>
      <c r="K25" s="30">
        <v>11</v>
      </c>
      <c r="L25" s="30">
        <v>12</v>
      </c>
      <c r="M25" s="30">
        <v>13</v>
      </c>
      <c r="N25" s="28"/>
    </row>
    <row r="26" spans="1:14" s="7" customFormat="1" ht="12" x14ac:dyDescent="0.2">
      <c r="A26" s="31" t="s">
        <v>29</v>
      </c>
      <c r="B26" s="31" t="s">
        <v>30</v>
      </c>
      <c r="C26" s="32" t="s">
        <v>31</v>
      </c>
      <c r="D26" s="33">
        <v>0</v>
      </c>
      <c r="E26" s="33">
        <v>0</v>
      </c>
      <c r="F26" s="34">
        <v>0</v>
      </c>
      <c r="G26" s="34">
        <v>0</v>
      </c>
      <c r="H26" s="33">
        <v>0</v>
      </c>
      <c r="I26" s="33">
        <v>0</v>
      </c>
      <c r="J26" s="34">
        <v>0</v>
      </c>
      <c r="K26" s="35" t="s">
        <v>30</v>
      </c>
      <c r="L26" s="34" t="s">
        <v>10</v>
      </c>
      <c r="M26" s="36" t="s">
        <v>30</v>
      </c>
      <c r="N26" s="28"/>
    </row>
    <row r="27" spans="1:14" s="7" customFormat="1" ht="12.75" x14ac:dyDescent="0.2">
      <c r="A27" s="37" t="s">
        <v>32</v>
      </c>
      <c r="B27" s="37" t="s">
        <v>30</v>
      </c>
      <c r="C27" s="32" t="s">
        <v>33</v>
      </c>
      <c r="D27" s="33">
        <f>D28+D63</f>
        <v>0</v>
      </c>
      <c r="E27" s="33">
        <f t="shared" ref="E27:L27" si="0">E28+E63</f>
        <v>0</v>
      </c>
      <c r="F27" s="33">
        <f t="shared" si="0"/>
        <v>0</v>
      </c>
      <c r="G27" s="33">
        <f t="shared" si="0"/>
        <v>0</v>
      </c>
      <c r="H27" s="33">
        <f t="shared" si="0"/>
        <v>0</v>
      </c>
      <c r="I27" s="33">
        <f t="shared" si="0"/>
        <v>12777.3</v>
      </c>
      <c r="J27" s="33">
        <f t="shared" si="0"/>
        <v>5997.54</v>
      </c>
      <c r="K27" s="33">
        <f t="shared" si="0"/>
        <v>0</v>
      </c>
      <c r="L27" s="33">
        <f t="shared" si="0"/>
        <v>0</v>
      </c>
      <c r="M27" s="33">
        <f>M28+M63</f>
        <v>12777.3</v>
      </c>
      <c r="N27" s="28"/>
    </row>
    <row r="28" spans="1:14" s="7" customFormat="1" ht="21.75" x14ac:dyDescent="0.2">
      <c r="A28" s="38" t="s">
        <v>34</v>
      </c>
      <c r="B28" s="31">
        <v>2000</v>
      </c>
      <c r="C28" s="39" t="s">
        <v>35</v>
      </c>
      <c r="D28" s="33">
        <f>D29+D34+D51+D54+D58+D62</f>
        <v>0</v>
      </c>
      <c r="E28" s="33">
        <f t="shared" ref="E28:M28" si="1">E29+E34+E51+E54+E58+E62</f>
        <v>0</v>
      </c>
      <c r="F28" s="33">
        <f t="shared" si="1"/>
        <v>0</v>
      </c>
      <c r="G28" s="33">
        <f t="shared" si="1"/>
        <v>0</v>
      </c>
      <c r="H28" s="33">
        <f t="shared" si="1"/>
        <v>0</v>
      </c>
      <c r="I28" s="33">
        <f t="shared" si="1"/>
        <v>12777.3</v>
      </c>
      <c r="J28" s="33">
        <f t="shared" si="1"/>
        <v>5997.54</v>
      </c>
      <c r="K28" s="33">
        <f t="shared" si="1"/>
        <v>0</v>
      </c>
      <c r="L28" s="33">
        <f t="shared" si="1"/>
        <v>0</v>
      </c>
      <c r="M28" s="33">
        <f t="shared" si="1"/>
        <v>12777.3</v>
      </c>
      <c r="N28" s="40"/>
    </row>
    <row r="29" spans="1:14" s="7" customFormat="1" ht="11.25" x14ac:dyDescent="0.2">
      <c r="A29" s="41" t="s">
        <v>36</v>
      </c>
      <c r="B29" s="38">
        <v>2100</v>
      </c>
      <c r="C29" s="39" t="s">
        <v>37</v>
      </c>
      <c r="D29" s="33">
        <f>D30+D33</f>
        <v>0</v>
      </c>
      <c r="E29" s="33">
        <f t="shared" ref="E29:M29" si="2">E30+E33</f>
        <v>0</v>
      </c>
      <c r="F29" s="33">
        <f t="shared" si="2"/>
        <v>0</v>
      </c>
      <c r="G29" s="33">
        <f t="shared" si="2"/>
        <v>0</v>
      </c>
      <c r="H29" s="33">
        <f t="shared" si="2"/>
        <v>0</v>
      </c>
      <c r="I29" s="33">
        <f t="shared" si="2"/>
        <v>0</v>
      </c>
      <c r="J29" s="33">
        <f t="shared" si="2"/>
        <v>0</v>
      </c>
      <c r="K29" s="33">
        <f t="shared" si="2"/>
        <v>0</v>
      </c>
      <c r="L29" s="33">
        <f t="shared" si="2"/>
        <v>0</v>
      </c>
      <c r="M29" s="33">
        <f t="shared" si="2"/>
        <v>0</v>
      </c>
      <c r="N29" s="28"/>
    </row>
    <row r="30" spans="1:14" s="7" customFormat="1" ht="11.25" x14ac:dyDescent="0.2">
      <c r="A30" s="42" t="s">
        <v>38</v>
      </c>
      <c r="B30" s="43">
        <v>2110</v>
      </c>
      <c r="C30" s="44" t="s">
        <v>39</v>
      </c>
      <c r="D30" s="45">
        <f>SUM(D31:D32)</f>
        <v>0</v>
      </c>
      <c r="E30" s="45">
        <f t="shared" ref="E30:L30" si="3">SUM(E31:E32)</f>
        <v>0</v>
      </c>
      <c r="F30" s="45">
        <f t="shared" si="3"/>
        <v>0</v>
      </c>
      <c r="G30" s="45">
        <f t="shared" si="3"/>
        <v>0</v>
      </c>
      <c r="H30" s="45">
        <f t="shared" si="3"/>
        <v>0</v>
      </c>
      <c r="I30" s="45">
        <f t="shared" si="3"/>
        <v>0</v>
      </c>
      <c r="J30" s="45">
        <f t="shared" si="3"/>
        <v>0</v>
      </c>
      <c r="K30" s="45">
        <f t="shared" si="3"/>
        <v>0</v>
      </c>
      <c r="L30" s="45">
        <f t="shared" si="3"/>
        <v>0</v>
      </c>
      <c r="M30" s="45">
        <f>SUM(M31:M32)</f>
        <v>0</v>
      </c>
      <c r="N30" s="28"/>
    </row>
    <row r="31" spans="1:14" s="7" customFormat="1" ht="11.25" x14ac:dyDescent="0.2">
      <c r="A31" s="46" t="s">
        <v>40</v>
      </c>
      <c r="B31" s="47">
        <v>2111</v>
      </c>
      <c r="C31" s="48" t="s">
        <v>41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33">
        <f>SUM(J31:K31)</f>
        <v>0</v>
      </c>
      <c r="J31" s="49">
        <v>0</v>
      </c>
      <c r="K31" s="49">
        <v>0</v>
      </c>
      <c r="L31" s="49">
        <v>0</v>
      </c>
      <c r="M31" s="34">
        <f>I31</f>
        <v>0</v>
      </c>
      <c r="N31" s="28"/>
    </row>
    <row r="32" spans="1:14" s="7" customFormat="1" ht="11.25" x14ac:dyDescent="0.2">
      <c r="A32" s="46" t="s">
        <v>42</v>
      </c>
      <c r="B32" s="47">
        <v>2112</v>
      </c>
      <c r="C32" s="48" t="s">
        <v>43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33">
        <f>SUM(J32:K32)</f>
        <v>0</v>
      </c>
      <c r="J32" s="49">
        <v>0</v>
      </c>
      <c r="K32" s="49">
        <v>0</v>
      </c>
      <c r="L32" s="49">
        <v>0</v>
      </c>
      <c r="M32" s="34">
        <f>I32</f>
        <v>0</v>
      </c>
      <c r="N32" s="28"/>
    </row>
    <row r="33" spans="1:14" s="7" customFormat="1" ht="11.25" x14ac:dyDescent="0.2">
      <c r="A33" s="50" t="s">
        <v>44</v>
      </c>
      <c r="B33" s="43">
        <v>2120</v>
      </c>
      <c r="C33" s="44" t="s">
        <v>45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2">
        <f>SUM(J33:K33)</f>
        <v>0</v>
      </c>
      <c r="J33" s="51">
        <v>0</v>
      </c>
      <c r="K33" s="51">
        <v>0</v>
      </c>
      <c r="L33" s="51">
        <v>0</v>
      </c>
      <c r="M33" s="45">
        <f>I33</f>
        <v>0</v>
      </c>
      <c r="N33" s="28"/>
    </row>
    <row r="34" spans="1:14" s="7" customFormat="1" ht="11.25" x14ac:dyDescent="0.2">
      <c r="A34" s="41" t="s">
        <v>46</v>
      </c>
      <c r="B34" s="38">
        <v>2200</v>
      </c>
      <c r="C34" s="39" t="s">
        <v>47</v>
      </c>
      <c r="D34" s="52">
        <f>SUM(D35:D41)+D48</f>
        <v>0</v>
      </c>
      <c r="E34" s="52">
        <f t="shared" ref="E34:M34" si="4">SUM(E35:E41)+E48</f>
        <v>0</v>
      </c>
      <c r="F34" s="52">
        <f t="shared" si="4"/>
        <v>0</v>
      </c>
      <c r="G34" s="52">
        <f t="shared" si="4"/>
        <v>0</v>
      </c>
      <c r="H34" s="52">
        <f t="shared" si="4"/>
        <v>0</v>
      </c>
      <c r="I34" s="52">
        <f t="shared" si="4"/>
        <v>12777.3</v>
      </c>
      <c r="J34" s="52">
        <f t="shared" si="4"/>
        <v>5997.54</v>
      </c>
      <c r="K34" s="52">
        <f t="shared" si="4"/>
        <v>0</v>
      </c>
      <c r="L34" s="52">
        <f t="shared" si="4"/>
        <v>0</v>
      </c>
      <c r="M34" s="52">
        <f t="shared" si="4"/>
        <v>12777.3</v>
      </c>
      <c r="N34" s="40"/>
    </row>
    <row r="35" spans="1:14" s="7" customFormat="1" ht="11.25" x14ac:dyDescent="0.2">
      <c r="A35" s="42" t="s">
        <v>48</v>
      </c>
      <c r="B35" s="43">
        <v>2210</v>
      </c>
      <c r="C35" s="43">
        <v>100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2">
        <v>4777.3</v>
      </c>
      <c r="J35" s="51">
        <v>0</v>
      </c>
      <c r="K35" s="51">
        <v>0</v>
      </c>
      <c r="L35" s="51">
        <v>0</v>
      </c>
      <c r="M35" s="45">
        <f t="shared" ref="M35:M40" si="5">I35</f>
        <v>4777.3</v>
      </c>
      <c r="N35" s="28"/>
    </row>
    <row r="36" spans="1:14" s="7" customFormat="1" ht="11.25" x14ac:dyDescent="0.2">
      <c r="A36" s="42" t="s">
        <v>49</v>
      </c>
      <c r="B36" s="43">
        <v>2220</v>
      </c>
      <c r="C36" s="43">
        <v>110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2">
        <f>SUM(J36:K36)</f>
        <v>0</v>
      </c>
      <c r="J36" s="51">
        <v>0</v>
      </c>
      <c r="K36" s="51">
        <v>0</v>
      </c>
      <c r="L36" s="51">
        <v>0</v>
      </c>
      <c r="M36" s="45">
        <f t="shared" si="5"/>
        <v>0</v>
      </c>
      <c r="N36" s="28"/>
    </row>
    <row r="37" spans="1:14" s="7" customFormat="1" ht="11.25" x14ac:dyDescent="0.2">
      <c r="A37" s="42" t="s">
        <v>50</v>
      </c>
      <c r="B37" s="43">
        <v>2230</v>
      </c>
      <c r="C37" s="43">
        <v>120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2">
        <f>SUM(J37:K37)</f>
        <v>0</v>
      </c>
      <c r="J37" s="51">
        <v>0</v>
      </c>
      <c r="K37" s="51">
        <v>0</v>
      </c>
      <c r="L37" s="51">
        <v>0</v>
      </c>
      <c r="M37" s="45">
        <f t="shared" si="5"/>
        <v>0</v>
      </c>
      <c r="N37" s="28"/>
    </row>
    <row r="38" spans="1:14" s="7" customFormat="1" ht="11.25" x14ac:dyDescent="0.2">
      <c r="A38" s="42" t="s">
        <v>51</v>
      </c>
      <c r="B38" s="43">
        <v>2240</v>
      </c>
      <c r="C38" s="43">
        <v>130</v>
      </c>
      <c r="D38" s="51">
        <v>0</v>
      </c>
      <c r="E38" s="51">
        <v>0</v>
      </c>
      <c r="F38" s="51">
        <v>0</v>
      </c>
      <c r="G38" s="51">
        <v>0</v>
      </c>
      <c r="H38" s="51">
        <v>0</v>
      </c>
      <c r="I38" s="52">
        <f>SUM(J38:K38)</f>
        <v>0</v>
      </c>
      <c r="J38" s="51">
        <v>0</v>
      </c>
      <c r="K38" s="51">
        <v>0</v>
      </c>
      <c r="L38" s="51">
        <v>0</v>
      </c>
      <c r="M38" s="45">
        <f t="shared" si="5"/>
        <v>0</v>
      </c>
      <c r="N38" s="28"/>
    </row>
    <row r="39" spans="1:14" s="7" customFormat="1" ht="12.75" customHeight="1" x14ac:dyDescent="0.2">
      <c r="A39" s="42" t="s">
        <v>52</v>
      </c>
      <c r="B39" s="43">
        <v>2250</v>
      </c>
      <c r="C39" s="43">
        <v>140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2">
        <v>7500</v>
      </c>
      <c r="J39" s="51">
        <v>5997.54</v>
      </c>
      <c r="K39" s="51">
        <v>0</v>
      </c>
      <c r="L39" s="51">
        <v>0</v>
      </c>
      <c r="M39" s="45">
        <f t="shared" si="5"/>
        <v>7500</v>
      </c>
      <c r="N39" s="40"/>
    </row>
    <row r="40" spans="1:14" s="7" customFormat="1" ht="11.25" x14ac:dyDescent="0.2">
      <c r="A40" s="50" t="s">
        <v>53</v>
      </c>
      <c r="B40" s="43">
        <v>2260</v>
      </c>
      <c r="C40" s="43">
        <v>150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2">
        <f>SUM(J40:K40)</f>
        <v>0</v>
      </c>
      <c r="J40" s="51">
        <v>0</v>
      </c>
      <c r="K40" s="51">
        <v>0</v>
      </c>
      <c r="L40" s="51">
        <v>0</v>
      </c>
      <c r="M40" s="45">
        <f t="shared" si="5"/>
        <v>0</v>
      </c>
    </row>
    <row r="41" spans="1:14" s="7" customFormat="1" ht="11.25" x14ac:dyDescent="0.2">
      <c r="A41" s="50" t="s">
        <v>54</v>
      </c>
      <c r="B41" s="43">
        <v>2270</v>
      </c>
      <c r="C41" s="43">
        <v>160</v>
      </c>
      <c r="D41" s="45">
        <f t="shared" ref="D41:M41" si="6">SUM(D42:D47)</f>
        <v>0</v>
      </c>
      <c r="E41" s="45">
        <f t="shared" si="6"/>
        <v>0</v>
      </c>
      <c r="F41" s="45">
        <f t="shared" si="6"/>
        <v>0</v>
      </c>
      <c r="G41" s="45">
        <f t="shared" si="6"/>
        <v>0</v>
      </c>
      <c r="H41" s="45">
        <f t="shared" si="6"/>
        <v>0</v>
      </c>
      <c r="I41" s="45">
        <f t="shared" si="6"/>
        <v>500</v>
      </c>
      <c r="J41" s="45">
        <f t="shared" si="6"/>
        <v>0</v>
      </c>
      <c r="K41" s="45">
        <f t="shared" si="6"/>
        <v>0</v>
      </c>
      <c r="L41" s="45">
        <f t="shared" si="6"/>
        <v>0</v>
      </c>
      <c r="M41" s="45">
        <f t="shared" si="6"/>
        <v>500</v>
      </c>
    </row>
    <row r="42" spans="1:14" s="7" customFormat="1" ht="11.25" x14ac:dyDescent="0.2">
      <c r="A42" s="46" t="s">
        <v>55</v>
      </c>
      <c r="B42" s="47">
        <v>2271</v>
      </c>
      <c r="C42" s="47">
        <v>170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34">
        <f t="shared" ref="I42:I47" si="7">SUM(J42:K42)</f>
        <v>0</v>
      </c>
      <c r="J42" s="49">
        <v>0</v>
      </c>
      <c r="K42" s="49">
        <v>0</v>
      </c>
      <c r="L42" s="49">
        <v>0</v>
      </c>
      <c r="M42" s="34">
        <f t="shared" ref="M42:M47" si="8">I42</f>
        <v>0</v>
      </c>
    </row>
    <row r="43" spans="1:14" s="7" customFormat="1" ht="11.25" x14ac:dyDescent="0.2">
      <c r="A43" s="46" t="s">
        <v>56</v>
      </c>
      <c r="B43" s="47">
        <v>2272</v>
      </c>
      <c r="C43" s="47">
        <v>180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34">
        <f t="shared" si="7"/>
        <v>0</v>
      </c>
      <c r="J43" s="49">
        <v>0</v>
      </c>
      <c r="K43" s="49">
        <v>0</v>
      </c>
      <c r="L43" s="49">
        <v>0</v>
      </c>
      <c r="M43" s="34">
        <f t="shared" si="8"/>
        <v>0</v>
      </c>
    </row>
    <row r="44" spans="1:14" s="7" customFormat="1" ht="11.25" x14ac:dyDescent="0.2">
      <c r="A44" s="46" t="s">
        <v>57</v>
      </c>
      <c r="B44" s="47">
        <v>2273</v>
      </c>
      <c r="C44" s="47">
        <v>190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34">
        <f t="shared" si="7"/>
        <v>0</v>
      </c>
      <c r="J44" s="49">
        <v>0</v>
      </c>
      <c r="K44" s="49">
        <v>0</v>
      </c>
      <c r="L44" s="49">
        <v>0</v>
      </c>
      <c r="M44" s="34">
        <f t="shared" si="8"/>
        <v>0</v>
      </c>
    </row>
    <row r="45" spans="1:14" s="7" customFormat="1" ht="11.25" x14ac:dyDescent="0.2">
      <c r="A45" s="46" t="s">
        <v>58</v>
      </c>
      <c r="B45" s="47">
        <v>2274</v>
      </c>
      <c r="C45" s="47">
        <v>200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34">
        <f t="shared" si="7"/>
        <v>0</v>
      </c>
      <c r="J45" s="49">
        <v>0</v>
      </c>
      <c r="K45" s="49">
        <v>0</v>
      </c>
      <c r="L45" s="49">
        <v>0</v>
      </c>
      <c r="M45" s="34">
        <f t="shared" si="8"/>
        <v>0</v>
      </c>
    </row>
    <row r="46" spans="1:14" s="7" customFormat="1" ht="11.25" x14ac:dyDescent="0.2">
      <c r="A46" s="46" t="s">
        <v>59</v>
      </c>
      <c r="B46" s="47">
        <v>2275</v>
      </c>
      <c r="C46" s="47">
        <v>210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34">
        <v>500</v>
      </c>
      <c r="J46" s="49">
        <v>0</v>
      </c>
      <c r="K46" s="49">
        <v>0</v>
      </c>
      <c r="L46" s="49">
        <v>0</v>
      </c>
      <c r="M46" s="34">
        <f t="shared" si="8"/>
        <v>500</v>
      </c>
    </row>
    <row r="47" spans="1:14" s="7" customFormat="1" ht="11.25" x14ac:dyDescent="0.2">
      <c r="A47" s="46" t="s">
        <v>60</v>
      </c>
      <c r="B47" s="47">
        <v>2276</v>
      </c>
      <c r="C47" s="47">
        <v>220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34">
        <f t="shared" si="7"/>
        <v>0</v>
      </c>
      <c r="J47" s="49">
        <v>0</v>
      </c>
      <c r="K47" s="49">
        <v>0</v>
      </c>
      <c r="L47" s="49">
        <v>0</v>
      </c>
      <c r="M47" s="34">
        <f t="shared" si="8"/>
        <v>0</v>
      </c>
    </row>
    <row r="48" spans="1:14" s="7" customFormat="1" ht="13.5" customHeight="1" x14ac:dyDescent="0.2">
      <c r="A48" s="50" t="s">
        <v>61</v>
      </c>
      <c r="B48" s="43">
        <v>2280</v>
      </c>
      <c r="C48" s="43">
        <v>230</v>
      </c>
      <c r="D48" s="45">
        <f>SUM(D49:D50)</f>
        <v>0</v>
      </c>
      <c r="E48" s="45">
        <f t="shared" ref="E48:M48" si="9">SUM(E49:E50)</f>
        <v>0</v>
      </c>
      <c r="F48" s="45">
        <f t="shared" si="9"/>
        <v>0</v>
      </c>
      <c r="G48" s="45">
        <f t="shared" si="9"/>
        <v>0</v>
      </c>
      <c r="H48" s="45">
        <f t="shared" si="9"/>
        <v>0</v>
      </c>
      <c r="I48" s="45">
        <f t="shared" si="9"/>
        <v>0</v>
      </c>
      <c r="J48" s="45">
        <f t="shared" si="9"/>
        <v>0</v>
      </c>
      <c r="K48" s="45">
        <f t="shared" si="9"/>
        <v>0</v>
      </c>
      <c r="L48" s="45">
        <f t="shared" si="9"/>
        <v>0</v>
      </c>
      <c r="M48" s="45">
        <f t="shared" si="9"/>
        <v>0</v>
      </c>
    </row>
    <row r="49" spans="1:14" s="7" customFormat="1" ht="13.5" customHeight="1" x14ac:dyDescent="0.2">
      <c r="A49" s="53" t="s">
        <v>62</v>
      </c>
      <c r="B49" s="47">
        <v>2281</v>
      </c>
      <c r="C49" s="47">
        <v>240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34">
        <f>SUM(J49:K49)</f>
        <v>0</v>
      </c>
      <c r="J49" s="49">
        <v>0</v>
      </c>
      <c r="K49" s="49">
        <v>0</v>
      </c>
      <c r="L49" s="49">
        <v>0</v>
      </c>
      <c r="M49" s="49">
        <f>I49</f>
        <v>0</v>
      </c>
    </row>
    <row r="50" spans="1:14" s="7" customFormat="1" ht="13.5" customHeight="1" x14ac:dyDescent="0.2">
      <c r="A50" s="53" t="s">
        <v>63</v>
      </c>
      <c r="B50" s="47">
        <v>2282</v>
      </c>
      <c r="C50" s="47">
        <v>250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34">
        <f>SUM(J50:K50)</f>
        <v>0</v>
      </c>
      <c r="J50" s="49">
        <v>0</v>
      </c>
      <c r="K50" s="49">
        <v>0</v>
      </c>
      <c r="L50" s="49">
        <v>0</v>
      </c>
      <c r="M50" s="49">
        <f>I50</f>
        <v>0</v>
      </c>
    </row>
    <row r="51" spans="1:14" s="7" customFormat="1" ht="11.25" x14ac:dyDescent="0.2">
      <c r="A51" s="54" t="s">
        <v>64</v>
      </c>
      <c r="B51" s="38">
        <v>2400</v>
      </c>
      <c r="C51" s="38">
        <v>260</v>
      </c>
      <c r="D51" s="33">
        <f>SUM(D52:D53)</f>
        <v>0</v>
      </c>
      <c r="E51" s="33">
        <f t="shared" ref="E51:M51" si="10">SUM(E52:E53)</f>
        <v>0</v>
      </c>
      <c r="F51" s="33">
        <f t="shared" si="10"/>
        <v>0</v>
      </c>
      <c r="G51" s="33">
        <f t="shared" si="10"/>
        <v>0</v>
      </c>
      <c r="H51" s="33">
        <f t="shared" si="10"/>
        <v>0</v>
      </c>
      <c r="I51" s="33">
        <f t="shared" si="10"/>
        <v>0</v>
      </c>
      <c r="J51" s="33">
        <f t="shared" si="10"/>
        <v>0</v>
      </c>
      <c r="K51" s="33">
        <f t="shared" si="10"/>
        <v>0</v>
      </c>
      <c r="L51" s="33">
        <f t="shared" si="10"/>
        <v>0</v>
      </c>
      <c r="M51" s="33">
        <f t="shared" si="10"/>
        <v>0</v>
      </c>
    </row>
    <row r="52" spans="1:14" s="7" customFormat="1" ht="11.25" x14ac:dyDescent="0.2">
      <c r="A52" s="42" t="s">
        <v>65</v>
      </c>
      <c r="B52" s="43">
        <v>2410</v>
      </c>
      <c r="C52" s="43">
        <v>270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2">
        <f>SUM(J52:K52)</f>
        <v>0</v>
      </c>
      <c r="J52" s="51">
        <v>0</v>
      </c>
      <c r="K52" s="51">
        <v>0</v>
      </c>
      <c r="L52" s="51">
        <v>0</v>
      </c>
      <c r="M52" s="45">
        <f>I52</f>
        <v>0</v>
      </c>
    </row>
    <row r="53" spans="1:14" s="7" customFormat="1" ht="11.25" x14ac:dyDescent="0.2">
      <c r="A53" s="42" t="s">
        <v>66</v>
      </c>
      <c r="B53" s="43">
        <v>2420</v>
      </c>
      <c r="C53" s="43">
        <v>280</v>
      </c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52">
        <f>SUM(J53:K53)</f>
        <v>0</v>
      </c>
      <c r="J53" s="55">
        <v>0</v>
      </c>
      <c r="K53" s="55">
        <v>0</v>
      </c>
      <c r="L53" s="55">
        <v>0</v>
      </c>
      <c r="M53" s="45">
        <f>I53</f>
        <v>0</v>
      </c>
    </row>
    <row r="54" spans="1:14" s="7" customFormat="1" ht="11.25" x14ac:dyDescent="0.2">
      <c r="A54" s="54" t="s">
        <v>67</v>
      </c>
      <c r="B54" s="38">
        <v>2600</v>
      </c>
      <c r="C54" s="38">
        <v>290</v>
      </c>
      <c r="D54" s="33">
        <f>SUM(D55:D57)</f>
        <v>0</v>
      </c>
      <c r="E54" s="33">
        <f t="shared" ref="E54:M54" si="11">SUM(E55:E57)</f>
        <v>0</v>
      </c>
      <c r="F54" s="33">
        <f t="shared" si="11"/>
        <v>0</v>
      </c>
      <c r="G54" s="33">
        <f t="shared" si="11"/>
        <v>0</v>
      </c>
      <c r="H54" s="33">
        <f t="shared" si="11"/>
        <v>0</v>
      </c>
      <c r="I54" s="33">
        <f t="shared" si="11"/>
        <v>0</v>
      </c>
      <c r="J54" s="33">
        <f t="shared" si="11"/>
        <v>0</v>
      </c>
      <c r="K54" s="33">
        <f t="shared" si="11"/>
        <v>0</v>
      </c>
      <c r="L54" s="33">
        <f t="shared" si="11"/>
        <v>0</v>
      </c>
      <c r="M54" s="33">
        <f t="shared" si="11"/>
        <v>0</v>
      </c>
    </row>
    <row r="55" spans="1:14" s="7" customFormat="1" ht="11.25" x14ac:dyDescent="0.2">
      <c r="A55" s="50" t="s">
        <v>68</v>
      </c>
      <c r="B55" s="43">
        <v>2610</v>
      </c>
      <c r="C55" s="43">
        <v>300</v>
      </c>
      <c r="D55" s="51">
        <v>0</v>
      </c>
      <c r="E55" s="51">
        <v>0</v>
      </c>
      <c r="F55" s="51">
        <v>0</v>
      </c>
      <c r="G55" s="51">
        <v>0</v>
      </c>
      <c r="H55" s="51">
        <v>0</v>
      </c>
      <c r="I55" s="52">
        <f>SUM(J55:K55)</f>
        <v>0</v>
      </c>
      <c r="J55" s="51">
        <v>0</v>
      </c>
      <c r="K55" s="51">
        <v>0</v>
      </c>
      <c r="L55" s="51">
        <v>0</v>
      </c>
      <c r="M55" s="45">
        <f>I55</f>
        <v>0</v>
      </c>
    </row>
    <row r="56" spans="1:14" s="7" customFormat="1" ht="11.25" x14ac:dyDescent="0.2">
      <c r="A56" s="50" t="s">
        <v>69</v>
      </c>
      <c r="B56" s="43">
        <v>2620</v>
      </c>
      <c r="C56" s="43">
        <v>310</v>
      </c>
      <c r="D56" s="51">
        <v>0</v>
      </c>
      <c r="E56" s="51">
        <v>0</v>
      </c>
      <c r="F56" s="51">
        <v>0</v>
      </c>
      <c r="G56" s="51">
        <v>0</v>
      </c>
      <c r="H56" s="51">
        <v>0</v>
      </c>
      <c r="I56" s="52">
        <f>SUM(J56:K56)</f>
        <v>0</v>
      </c>
      <c r="J56" s="51">
        <v>0</v>
      </c>
      <c r="K56" s="51">
        <v>0</v>
      </c>
      <c r="L56" s="51">
        <v>0</v>
      </c>
      <c r="M56" s="45">
        <f>I56</f>
        <v>0</v>
      </c>
    </row>
    <row r="57" spans="1:14" s="7" customFormat="1" ht="11.25" x14ac:dyDescent="0.2">
      <c r="A57" s="42" t="s">
        <v>70</v>
      </c>
      <c r="B57" s="43">
        <v>2630</v>
      </c>
      <c r="C57" s="43">
        <v>320</v>
      </c>
      <c r="D57" s="51">
        <v>0</v>
      </c>
      <c r="E57" s="51">
        <v>0</v>
      </c>
      <c r="F57" s="51">
        <v>0</v>
      </c>
      <c r="G57" s="51">
        <v>0</v>
      </c>
      <c r="H57" s="51">
        <v>0</v>
      </c>
      <c r="I57" s="52">
        <f>SUM(J57:K57)</f>
        <v>0</v>
      </c>
      <c r="J57" s="51">
        <v>0</v>
      </c>
      <c r="K57" s="51">
        <v>0</v>
      </c>
      <c r="L57" s="51">
        <v>0</v>
      </c>
      <c r="M57" s="45">
        <f>I57</f>
        <v>0</v>
      </c>
    </row>
    <row r="58" spans="1:14" s="7" customFormat="1" ht="11.25" x14ac:dyDescent="0.2">
      <c r="A58" s="41" t="s">
        <v>71</v>
      </c>
      <c r="B58" s="38">
        <v>2700</v>
      </c>
      <c r="C58" s="38">
        <v>330</v>
      </c>
      <c r="D58" s="33">
        <f>SUM(D59:D61)</f>
        <v>0</v>
      </c>
      <c r="E58" s="33">
        <f t="shared" ref="E58:M58" si="12">SUM(E59:E61)</f>
        <v>0</v>
      </c>
      <c r="F58" s="33">
        <f t="shared" si="12"/>
        <v>0</v>
      </c>
      <c r="G58" s="33">
        <f t="shared" si="12"/>
        <v>0</v>
      </c>
      <c r="H58" s="33">
        <f t="shared" si="12"/>
        <v>0</v>
      </c>
      <c r="I58" s="33">
        <f t="shared" si="12"/>
        <v>0</v>
      </c>
      <c r="J58" s="33">
        <f t="shared" si="12"/>
        <v>0</v>
      </c>
      <c r="K58" s="33">
        <f t="shared" si="12"/>
        <v>0</v>
      </c>
      <c r="L58" s="33">
        <f t="shared" si="12"/>
        <v>0</v>
      </c>
      <c r="M58" s="33">
        <f t="shared" si="12"/>
        <v>0</v>
      </c>
    </row>
    <row r="59" spans="1:14" s="7" customFormat="1" ht="11.25" x14ac:dyDescent="0.2">
      <c r="A59" s="50" t="s">
        <v>72</v>
      </c>
      <c r="B59" s="43">
        <v>2710</v>
      </c>
      <c r="C59" s="43">
        <v>340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2">
        <f>SUM(J59:K59)</f>
        <v>0</v>
      </c>
      <c r="J59" s="51">
        <v>0</v>
      </c>
      <c r="K59" s="51">
        <v>0</v>
      </c>
      <c r="L59" s="51">
        <v>0</v>
      </c>
      <c r="M59" s="45">
        <f>I59</f>
        <v>0</v>
      </c>
      <c r="N59" s="56"/>
    </row>
    <row r="60" spans="1:14" s="7" customFormat="1" ht="11.25" x14ac:dyDescent="0.2">
      <c r="A60" s="50" t="s">
        <v>73</v>
      </c>
      <c r="B60" s="43">
        <v>2720</v>
      </c>
      <c r="C60" s="43">
        <v>350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2">
        <f>SUM(J60:K60)</f>
        <v>0</v>
      </c>
      <c r="J60" s="51">
        <v>0</v>
      </c>
      <c r="K60" s="51">
        <v>0</v>
      </c>
      <c r="L60" s="51">
        <v>0</v>
      </c>
      <c r="M60" s="45">
        <f>I60</f>
        <v>0</v>
      </c>
    </row>
    <row r="61" spans="1:14" s="7" customFormat="1" ht="11.25" x14ac:dyDescent="0.2">
      <c r="A61" s="50" t="s">
        <v>74</v>
      </c>
      <c r="B61" s="43">
        <v>2730</v>
      </c>
      <c r="C61" s="43">
        <v>360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2">
        <f>SUM(J61:K61)</f>
        <v>0</v>
      </c>
      <c r="J61" s="51">
        <v>0</v>
      </c>
      <c r="K61" s="51">
        <v>0</v>
      </c>
      <c r="L61" s="51">
        <v>0</v>
      </c>
      <c r="M61" s="45">
        <f>I61</f>
        <v>0</v>
      </c>
      <c r="N61" s="57"/>
    </row>
    <row r="62" spans="1:14" s="7" customFormat="1" ht="11.25" x14ac:dyDescent="0.2">
      <c r="A62" s="41" t="s">
        <v>75</v>
      </c>
      <c r="B62" s="38">
        <v>2800</v>
      </c>
      <c r="C62" s="38">
        <v>370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33">
        <f>SUM(J62:K62)</f>
        <v>0</v>
      </c>
      <c r="J62" s="58">
        <v>0</v>
      </c>
      <c r="K62" s="58">
        <v>0</v>
      </c>
      <c r="L62" s="58">
        <v>0</v>
      </c>
      <c r="M62" s="33">
        <f>I62</f>
        <v>0</v>
      </c>
    </row>
    <row r="63" spans="1:14" s="7" customFormat="1" ht="12" x14ac:dyDescent="0.2">
      <c r="A63" s="31" t="s">
        <v>76</v>
      </c>
      <c r="B63" s="31">
        <v>3000</v>
      </c>
      <c r="C63" s="31">
        <v>380</v>
      </c>
      <c r="D63" s="45">
        <f>D64+D78</f>
        <v>0</v>
      </c>
      <c r="E63" s="45">
        <f t="shared" ref="E63:M63" si="13">E64+E78</f>
        <v>0</v>
      </c>
      <c r="F63" s="45">
        <f t="shared" si="13"/>
        <v>0</v>
      </c>
      <c r="G63" s="45">
        <f t="shared" si="13"/>
        <v>0</v>
      </c>
      <c r="H63" s="45">
        <f t="shared" si="13"/>
        <v>0</v>
      </c>
      <c r="I63" s="45">
        <f t="shared" si="13"/>
        <v>0</v>
      </c>
      <c r="J63" s="45">
        <f t="shared" si="13"/>
        <v>0</v>
      </c>
      <c r="K63" s="45">
        <f t="shared" si="13"/>
        <v>0</v>
      </c>
      <c r="L63" s="45">
        <f t="shared" si="13"/>
        <v>0</v>
      </c>
      <c r="M63" s="45">
        <f t="shared" si="13"/>
        <v>0</v>
      </c>
    </row>
    <row r="64" spans="1:14" s="7" customFormat="1" ht="11.25" customHeight="1" x14ac:dyDescent="0.2">
      <c r="A64" s="54" t="s">
        <v>77</v>
      </c>
      <c r="B64" s="38">
        <v>3100</v>
      </c>
      <c r="C64" s="38">
        <v>390</v>
      </c>
      <c r="D64" s="45">
        <f>D65+D66+D69+D72+D76+D77</f>
        <v>0</v>
      </c>
      <c r="E64" s="45">
        <f t="shared" ref="E64:M64" si="14">E65+E66+E69+E72+E76+E77</f>
        <v>0</v>
      </c>
      <c r="F64" s="45">
        <f t="shared" si="14"/>
        <v>0</v>
      </c>
      <c r="G64" s="45">
        <f t="shared" si="14"/>
        <v>0</v>
      </c>
      <c r="H64" s="45">
        <f t="shared" si="14"/>
        <v>0</v>
      </c>
      <c r="I64" s="45">
        <f t="shared" si="14"/>
        <v>0</v>
      </c>
      <c r="J64" s="45">
        <f t="shared" si="14"/>
        <v>0</v>
      </c>
      <c r="K64" s="45">
        <f t="shared" si="14"/>
        <v>0</v>
      </c>
      <c r="L64" s="45">
        <f t="shared" si="14"/>
        <v>0</v>
      </c>
      <c r="M64" s="45">
        <f t="shared" si="14"/>
        <v>0</v>
      </c>
    </row>
    <row r="65" spans="1:13" s="7" customFormat="1" ht="11.25" x14ac:dyDescent="0.2">
      <c r="A65" s="50" t="s">
        <v>78</v>
      </c>
      <c r="B65" s="43">
        <v>3110</v>
      </c>
      <c r="C65" s="43">
        <v>400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33">
        <f>SUM(J65:K65)</f>
        <v>0</v>
      </c>
      <c r="J65" s="51">
        <v>0</v>
      </c>
      <c r="K65" s="51">
        <v>0</v>
      </c>
      <c r="L65" s="51">
        <v>0</v>
      </c>
      <c r="M65" s="33">
        <f>I65</f>
        <v>0</v>
      </c>
    </row>
    <row r="66" spans="1:13" s="7" customFormat="1" ht="11.25" x14ac:dyDescent="0.2">
      <c r="A66" s="42" t="s">
        <v>79</v>
      </c>
      <c r="B66" s="43">
        <v>3120</v>
      </c>
      <c r="C66" s="43">
        <v>410</v>
      </c>
      <c r="D66" s="45">
        <f>SUM(D67:D68)</f>
        <v>0</v>
      </c>
      <c r="E66" s="45">
        <f t="shared" ref="E66:M66" si="15">SUM(E67:E68)</f>
        <v>0</v>
      </c>
      <c r="F66" s="45">
        <f t="shared" si="15"/>
        <v>0</v>
      </c>
      <c r="G66" s="45">
        <f t="shared" si="15"/>
        <v>0</v>
      </c>
      <c r="H66" s="45">
        <f t="shared" si="15"/>
        <v>0</v>
      </c>
      <c r="I66" s="45">
        <f t="shared" si="15"/>
        <v>0</v>
      </c>
      <c r="J66" s="45">
        <f t="shared" si="15"/>
        <v>0</v>
      </c>
      <c r="K66" s="45">
        <f t="shared" si="15"/>
        <v>0</v>
      </c>
      <c r="L66" s="45">
        <f t="shared" si="15"/>
        <v>0</v>
      </c>
      <c r="M66" s="45">
        <f t="shared" si="15"/>
        <v>0</v>
      </c>
    </row>
    <row r="67" spans="1:13" s="7" customFormat="1" ht="11.25" x14ac:dyDescent="0.2">
      <c r="A67" s="46" t="s">
        <v>80</v>
      </c>
      <c r="B67" s="47">
        <v>3121</v>
      </c>
      <c r="C67" s="47">
        <v>420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33">
        <f>SUM(J67:K67)</f>
        <v>0</v>
      </c>
      <c r="J67" s="51">
        <v>0</v>
      </c>
      <c r="K67" s="51">
        <v>0</v>
      </c>
      <c r="L67" s="51">
        <v>0</v>
      </c>
      <c r="M67" s="33">
        <f>I67</f>
        <v>0</v>
      </c>
    </row>
    <row r="68" spans="1:13" s="7" customFormat="1" ht="11.25" x14ac:dyDescent="0.2">
      <c r="A68" s="46" t="s">
        <v>81</v>
      </c>
      <c r="B68" s="47">
        <v>3122</v>
      </c>
      <c r="C68" s="47">
        <v>430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33">
        <f>SUM(J68:K68)</f>
        <v>0</v>
      </c>
      <c r="J68" s="51">
        <v>0</v>
      </c>
      <c r="K68" s="51">
        <v>0</v>
      </c>
      <c r="L68" s="51">
        <v>0</v>
      </c>
      <c r="M68" s="33">
        <f>I68</f>
        <v>0</v>
      </c>
    </row>
    <row r="69" spans="1:13" s="7" customFormat="1" ht="11.25" x14ac:dyDescent="0.2">
      <c r="A69" s="42" t="s">
        <v>82</v>
      </c>
      <c r="B69" s="43">
        <v>3130</v>
      </c>
      <c r="C69" s="43">
        <v>440</v>
      </c>
      <c r="D69" s="45">
        <f>SUM(D70:D71)</f>
        <v>0</v>
      </c>
      <c r="E69" s="45">
        <f t="shared" ref="E69:M69" si="16">SUM(E70:E71)</f>
        <v>0</v>
      </c>
      <c r="F69" s="45">
        <f t="shared" si="16"/>
        <v>0</v>
      </c>
      <c r="G69" s="45">
        <f t="shared" si="16"/>
        <v>0</v>
      </c>
      <c r="H69" s="45">
        <f t="shared" si="16"/>
        <v>0</v>
      </c>
      <c r="I69" s="45">
        <f t="shared" si="16"/>
        <v>0</v>
      </c>
      <c r="J69" s="45">
        <f t="shared" si="16"/>
        <v>0</v>
      </c>
      <c r="K69" s="45">
        <f t="shared" si="16"/>
        <v>0</v>
      </c>
      <c r="L69" s="45">
        <f t="shared" si="16"/>
        <v>0</v>
      </c>
      <c r="M69" s="45">
        <f t="shared" si="16"/>
        <v>0</v>
      </c>
    </row>
    <row r="70" spans="1:13" s="7" customFormat="1" ht="11.25" x14ac:dyDescent="0.2">
      <c r="A70" s="46" t="s">
        <v>83</v>
      </c>
      <c r="B70" s="47">
        <v>3131</v>
      </c>
      <c r="C70" s="47">
        <v>450</v>
      </c>
      <c r="D70" s="51">
        <v>0</v>
      </c>
      <c r="E70" s="51">
        <v>0</v>
      </c>
      <c r="F70" s="51">
        <v>0</v>
      </c>
      <c r="G70" s="51">
        <v>0</v>
      </c>
      <c r="H70" s="51">
        <v>0</v>
      </c>
      <c r="I70" s="33">
        <f>SUM(J70:K70)</f>
        <v>0</v>
      </c>
      <c r="J70" s="51">
        <v>0</v>
      </c>
      <c r="K70" s="51">
        <v>0</v>
      </c>
      <c r="L70" s="51">
        <v>0</v>
      </c>
      <c r="M70" s="33">
        <f>I70</f>
        <v>0</v>
      </c>
    </row>
    <row r="71" spans="1:13" s="7" customFormat="1" ht="11.25" x14ac:dyDescent="0.2">
      <c r="A71" s="46" t="s">
        <v>84</v>
      </c>
      <c r="B71" s="47">
        <v>3132</v>
      </c>
      <c r="C71" s="47">
        <v>460</v>
      </c>
      <c r="D71" s="51">
        <v>0</v>
      </c>
      <c r="E71" s="51">
        <v>0</v>
      </c>
      <c r="F71" s="51">
        <v>0</v>
      </c>
      <c r="G71" s="51">
        <v>0</v>
      </c>
      <c r="H71" s="51">
        <v>0</v>
      </c>
      <c r="I71" s="33">
        <f>SUM(J71:K71)</f>
        <v>0</v>
      </c>
      <c r="J71" s="51">
        <v>0</v>
      </c>
      <c r="K71" s="51">
        <v>0</v>
      </c>
      <c r="L71" s="51">
        <v>0</v>
      </c>
      <c r="M71" s="33">
        <f>I71</f>
        <v>0</v>
      </c>
    </row>
    <row r="72" spans="1:13" s="7" customFormat="1" ht="11.25" x14ac:dyDescent="0.2">
      <c r="A72" s="42" t="s">
        <v>85</v>
      </c>
      <c r="B72" s="43">
        <v>3140</v>
      </c>
      <c r="C72" s="43">
        <v>470</v>
      </c>
      <c r="D72" s="45">
        <f>SUM(D73:D75)</f>
        <v>0</v>
      </c>
      <c r="E72" s="45">
        <f t="shared" ref="E72:M72" si="17">SUM(E73:E75)</f>
        <v>0</v>
      </c>
      <c r="F72" s="45">
        <f t="shared" si="17"/>
        <v>0</v>
      </c>
      <c r="G72" s="45">
        <f t="shared" si="17"/>
        <v>0</v>
      </c>
      <c r="H72" s="45">
        <f t="shared" si="17"/>
        <v>0</v>
      </c>
      <c r="I72" s="45">
        <f t="shared" si="17"/>
        <v>0</v>
      </c>
      <c r="J72" s="45">
        <f t="shared" si="17"/>
        <v>0</v>
      </c>
      <c r="K72" s="45">
        <f t="shared" si="17"/>
        <v>0</v>
      </c>
      <c r="L72" s="45">
        <f t="shared" si="17"/>
        <v>0</v>
      </c>
      <c r="M72" s="45">
        <f t="shared" si="17"/>
        <v>0</v>
      </c>
    </row>
    <row r="73" spans="1:13" s="7" customFormat="1" ht="12" x14ac:dyDescent="0.2">
      <c r="A73" s="59" t="s">
        <v>86</v>
      </c>
      <c r="B73" s="47">
        <v>3141</v>
      </c>
      <c r="C73" s="47">
        <v>480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33">
        <f>SUM(J73:K73)</f>
        <v>0</v>
      </c>
      <c r="J73" s="51">
        <v>0</v>
      </c>
      <c r="K73" s="51">
        <v>0</v>
      </c>
      <c r="L73" s="51">
        <v>0</v>
      </c>
      <c r="M73" s="33">
        <f>I73</f>
        <v>0</v>
      </c>
    </row>
    <row r="74" spans="1:13" s="7" customFormat="1" ht="12" x14ac:dyDescent="0.2">
      <c r="A74" s="59" t="s">
        <v>87</v>
      </c>
      <c r="B74" s="47">
        <v>3142</v>
      </c>
      <c r="C74" s="47">
        <v>490</v>
      </c>
      <c r="D74" s="51">
        <v>0</v>
      </c>
      <c r="E74" s="51">
        <v>0</v>
      </c>
      <c r="F74" s="51">
        <v>0</v>
      </c>
      <c r="G74" s="51">
        <v>0</v>
      </c>
      <c r="H74" s="51">
        <v>0</v>
      </c>
      <c r="I74" s="33">
        <f>SUM(J74:K74)</f>
        <v>0</v>
      </c>
      <c r="J74" s="51">
        <v>0</v>
      </c>
      <c r="K74" s="51">
        <v>0</v>
      </c>
      <c r="L74" s="51">
        <v>0</v>
      </c>
      <c r="M74" s="33">
        <f>I74</f>
        <v>0</v>
      </c>
    </row>
    <row r="75" spans="1:13" s="7" customFormat="1" ht="12" x14ac:dyDescent="0.2">
      <c r="A75" s="59" t="s">
        <v>88</v>
      </c>
      <c r="B75" s="47">
        <v>3143</v>
      </c>
      <c r="C75" s="47">
        <v>500</v>
      </c>
      <c r="D75" s="51">
        <v>0</v>
      </c>
      <c r="E75" s="51">
        <v>0</v>
      </c>
      <c r="F75" s="51">
        <v>0</v>
      </c>
      <c r="G75" s="51">
        <v>0</v>
      </c>
      <c r="H75" s="51">
        <v>0</v>
      </c>
      <c r="I75" s="33">
        <f>SUM(J75:K75)</f>
        <v>0</v>
      </c>
      <c r="J75" s="51">
        <v>0</v>
      </c>
      <c r="K75" s="51">
        <v>0</v>
      </c>
      <c r="L75" s="51">
        <v>0</v>
      </c>
      <c r="M75" s="33">
        <f>I75</f>
        <v>0</v>
      </c>
    </row>
    <row r="76" spans="1:13" s="7" customFormat="1" ht="11.25" x14ac:dyDescent="0.2">
      <c r="A76" s="42" t="s">
        <v>89</v>
      </c>
      <c r="B76" s="43">
        <v>3150</v>
      </c>
      <c r="C76" s="43">
        <v>510</v>
      </c>
      <c r="D76" s="51">
        <v>0</v>
      </c>
      <c r="E76" s="51">
        <v>0</v>
      </c>
      <c r="F76" s="51">
        <v>0</v>
      </c>
      <c r="G76" s="51">
        <v>0</v>
      </c>
      <c r="H76" s="51">
        <v>0</v>
      </c>
      <c r="I76" s="33">
        <f>SUM(J76:K76)</f>
        <v>0</v>
      </c>
      <c r="J76" s="51">
        <v>0</v>
      </c>
      <c r="K76" s="51">
        <v>0</v>
      </c>
      <c r="L76" s="51">
        <v>0</v>
      </c>
      <c r="M76" s="33">
        <f>I76</f>
        <v>0</v>
      </c>
    </row>
    <row r="77" spans="1:13" s="7" customFormat="1" ht="11.25" x14ac:dyDescent="0.2">
      <c r="A77" s="42" t="s">
        <v>90</v>
      </c>
      <c r="B77" s="43">
        <v>3160</v>
      </c>
      <c r="C77" s="43">
        <v>520</v>
      </c>
      <c r="D77" s="51">
        <v>0</v>
      </c>
      <c r="E77" s="51">
        <v>0</v>
      </c>
      <c r="F77" s="51">
        <v>0</v>
      </c>
      <c r="G77" s="51">
        <v>0</v>
      </c>
      <c r="H77" s="51">
        <v>0</v>
      </c>
      <c r="I77" s="33">
        <f>SUM(J77:K77)</f>
        <v>0</v>
      </c>
      <c r="J77" s="51">
        <v>0</v>
      </c>
      <c r="K77" s="51">
        <v>0</v>
      </c>
      <c r="L77" s="51">
        <v>0</v>
      </c>
      <c r="M77" s="33">
        <f>I77</f>
        <v>0</v>
      </c>
    </row>
    <row r="78" spans="1:13" s="7" customFormat="1" ht="12" customHeight="1" x14ac:dyDescent="0.2">
      <c r="A78" s="54" t="s">
        <v>91</v>
      </c>
      <c r="B78" s="38">
        <v>3200</v>
      </c>
      <c r="C78" s="38">
        <v>530</v>
      </c>
      <c r="D78" s="45">
        <f>SUM(D79:D82)</f>
        <v>0</v>
      </c>
      <c r="E78" s="45">
        <f t="shared" ref="E78:M78" si="18">SUM(E79:E82)</f>
        <v>0</v>
      </c>
      <c r="F78" s="45">
        <f t="shared" si="18"/>
        <v>0</v>
      </c>
      <c r="G78" s="45">
        <f t="shared" si="18"/>
        <v>0</v>
      </c>
      <c r="H78" s="45">
        <f t="shared" si="18"/>
        <v>0</v>
      </c>
      <c r="I78" s="45">
        <f t="shared" si="18"/>
        <v>0</v>
      </c>
      <c r="J78" s="45">
        <f t="shared" si="18"/>
        <v>0</v>
      </c>
      <c r="K78" s="45">
        <f t="shared" si="18"/>
        <v>0</v>
      </c>
      <c r="L78" s="45">
        <f t="shared" si="18"/>
        <v>0</v>
      </c>
      <c r="M78" s="45">
        <f t="shared" si="18"/>
        <v>0</v>
      </c>
    </row>
    <row r="79" spans="1:13" s="7" customFormat="1" ht="11.25" x14ac:dyDescent="0.2">
      <c r="A79" s="50" t="s">
        <v>92</v>
      </c>
      <c r="B79" s="43">
        <v>3210</v>
      </c>
      <c r="C79" s="43">
        <v>540</v>
      </c>
      <c r="D79" s="51">
        <v>0</v>
      </c>
      <c r="E79" s="51">
        <v>0</v>
      </c>
      <c r="F79" s="51">
        <v>0</v>
      </c>
      <c r="G79" s="51">
        <v>0</v>
      </c>
      <c r="H79" s="51">
        <v>0</v>
      </c>
      <c r="I79" s="33">
        <f>SUM(J79:K79)</f>
        <v>0</v>
      </c>
      <c r="J79" s="51">
        <v>0</v>
      </c>
      <c r="K79" s="51">
        <v>0</v>
      </c>
      <c r="L79" s="51">
        <v>0</v>
      </c>
      <c r="M79" s="33">
        <f>I79</f>
        <v>0</v>
      </c>
    </row>
    <row r="80" spans="1:13" s="7" customFormat="1" ht="11.25" x14ac:dyDescent="0.2">
      <c r="A80" s="50" t="s">
        <v>93</v>
      </c>
      <c r="B80" s="43">
        <v>3220</v>
      </c>
      <c r="C80" s="43">
        <v>550</v>
      </c>
      <c r="D80" s="51">
        <v>0</v>
      </c>
      <c r="E80" s="51">
        <v>0</v>
      </c>
      <c r="F80" s="51">
        <v>0</v>
      </c>
      <c r="G80" s="51">
        <v>0</v>
      </c>
      <c r="H80" s="51">
        <v>0</v>
      </c>
      <c r="I80" s="33">
        <f>SUM(J80:K80)</f>
        <v>0</v>
      </c>
      <c r="J80" s="51">
        <v>0</v>
      </c>
      <c r="K80" s="51">
        <v>0</v>
      </c>
      <c r="L80" s="51">
        <v>0</v>
      </c>
      <c r="M80" s="33">
        <f>I80</f>
        <v>0</v>
      </c>
    </row>
    <row r="81" spans="1:13" s="7" customFormat="1" ht="12.75" customHeight="1" x14ac:dyDescent="0.2">
      <c r="A81" s="42" t="s">
        <v>94</v>
      </c>
      <c r="B81" s="43">
        <v>3230</v>
      </c>
      <c r="C81" s="43">
        <v>560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  <c r="I81" s="33">
        <f>SUM(J81:K81)</f>
        <v>0</v>
      </c>
      <c r="J81" s="51">
        <v>0</v>
      </c>
      <c r="K81" s="51">
        <v>0</v>
      </c>
      <c r="L81" s="51">
        <v>0</v>
      </c>
      <c r="M81" s="33">
        <f>I81</f>
        <v>0</v>
      </c>
    </row>
    <row r="82" spans="1:13" s="7" customFormat="1" ht="16.5" customHeight="1" x14ac:dyDescent="0.2">
      <c r="A82" s="42" t="s">
        <v>95</v>
      </c>
      <c r="B82" s="43">
        <v>3240</v>
      </c>
      <c r="C82" s="43">
        <v>570</v>
      </c>
      <c r="D82" s="51">
        <v>0</v>
      </c>
      <c r="E82" s="51">
        <v>0</v>
      </c>
      <c r="F82" s="51">
        <v>0</v>
      </c>
      <c r="G82" s="51">
        <v>0</v>
      </c>
      <c r="H82" s="51">
        <v>0</v>
      </c>
      <c r="I82" s="33">
        <f>SUM(J82:K82)</f>
        <v>0</v>
      </c>
      <c r="J82" s="51">
        <v>0</v>
      </c>
      <c r="K82" s="51">
        <v>0</v>
      </c>
      <c r="L82" s="51">
        <v>0</v>
      </c>
      <c r="M82" s="33">
        <f>I82</f>
        <v>0</v>
      </c>
    </row>
    <row r="83" spans="1:13" ht="14.25" customHeight="1" x14ac:dyDescent="0.25">
      <c r="A83" s="60" t="s">
        <v>96</v>
      </c>
      <c r="B83" s="61" t="s">
        <v>97</v>
      </c>
      <c r="C83" s="61">
        <v>580</v>
      </c>
      <c r="D83" s="62">
        <f>SUM(D27)+SUM(D26)</f>
        <v>0</v>
      </c>
      <c r="E83" s="62">
        <f t="shared" ref="E83:M83" si="19">SUM(E27)+SUM(E26)</f>
        <v>0</v>
      </c>
      <c r="F83" s="62">
        <f t="shared" si="19"/>
        <v>0</v>
      </c>
      <c r="G83" s="62">
        <f t="shared" si="19"/>
        <v>0</v>
      </c>
      <c r="H83" s="62">
        <f t="shared" si="19"/>
        <v>0</v>
      </c>
      <c r="I83" s="62">
        <f t="shared" si="19"/>
        <v>12777.3</v>
      </c>
      <c r="J83" s="62">
        <f t="shared" si="19"/>
        <v>5997.54</v>
      </c>
      <c r="K83" s="62">
        <f t="shared" si="19"/>
        <v>0</v>
      </c>
      <c r="L83" s="62">
        <f t="shared" si="19"/>
        <v>0</v>
      </c>
      <c r="M83" s="62">
        <f t="shared" si="19"/>
        <v>12777.3</v>
      </c>
    </row>
    <row r="84" spans="1:13" ht="24" customHeight="1" x14ac:dyDescent="0.25">
      <c r="A84" s="63" t="s">
        <v>98</v>
      </c>
      <c r="B84" s="64"/>
      <c r="C84" s="64"/>
      <c r="D84" s="64"/>
    </row>
    <row r="85" spans="1:13" x14ac:dyDescent="0.25">
      <c r="A85" s="65" t="str">
        <f>[1]ЗАПОЛНИТЬ!F30</f>
        <v>Начальник управління</v>
      </c>
      <c r="C85" s="65"/>
      <c r="D85" s="65"/>
      <c r="E85" s="65"/>
      <c r="F85" s="65"/>
      <c r="G85" s="66"/>
      <c r="H85" s="66"/>
      <c r="J85" s="67" t="str">
        <f>[1]ЗАПОЛНИТЬ!F26</f>
        <v>Дейнека А.М.</v>
      </c>
      <c r="K85" s="67"/>
      <c r="L85" s="67"/>
    </row>
    <row r="86" spans="1:13" x14ac:dyDescent="0.25">
      <c r="A86" s="65"/>
      <c r="C86" s="65"/>
      <c r="D86" s="65"/>
      <c r="E86" s="65"/>
      <c r="F86" s="65"/>
      <c r="G86" s="68" t="s">
        <v>99</v>
      </c>
      <c r="H86" s="68"/>
      <c r="J86" s="69" t="s">
        <v>100</v>
      </c>
      <c r="K86" s="69"/>
    </row>
    <row r="87" spans="1:13" x14ac:dyDescent="0.25">
      <c r="A87" s="65" t="str">
        <f>[1]ЗАПОЛНИТЬ!F31</f>
        <v>Головний бухгалтер</v>
      </c>
      <c r="C87" s="65"/>
      <c r="D87" s="65"/>
      <c r="E87" s="65"/>
      <c r="F87" s="65"/>
      <c r="G87" s="66"/>
      <c r="H87" s="66"/>
      <c r="J87" s="67" t="str">
        <f>[1]ЗАПОЛНИТЬ!F28</f>
        <v>Крюченкова Н.В.</v>
      </c>
      <c r="K87" s="67"/>
      <c r="L87" s="67"/>
    </row>
    <row r="88" spans="1:13" x14ac:dyDescent="0.25">
      <c r="A88" s="1" t="str">
        <f>[1]ЗАПОЛНИТЬ!C19</f>
        <v>"12"липня 2019 року</v>
      </c>
      <c r="C88" s="65"/>
      <c r="D88" s="65"/>
      <c r="E88" s="65"/>
      <c r="F88" s="65"/>
      <c r="G88" s="68" t="s">
        <v>99</v>
      </c>
      <c r="H88" s="68"/>
      <c r="J88" s="69" t="s">
        <v>100</v>
      </c>
      <c r="K88" s="69"/>
      <c r="L88" s="70"/>
    </row>
    <row r="89" spans="1:13" x14ac:dyDescent="0.25">
      <c r="A89" s="7"/>
    </row>
  </sheetData>
  <mergeCells count="43">
    <mergeCell ref="G87:H87"/>
    <mergeCell ref="J87:L87"/>
    <mergeCell ref="G88:H88"/>
    <mergeCell ref="J88:K88"/>
    <mergeCell ref="K22:K24"/>
    <mergeCell ref="A84:D84"/>
    <mergeCell ref="G85:H85"/>
    <mergeCell ref="J85:L85"/>
    <mergeCell ref="G86:H86"/>
    <mergeCell ref="J86:K86"/>
    <mergeCell ref="M19:M24"/>
    <mergeCell ref="D20:D24"/>
    <mergeCell ref="E20:F20"/>
    <mergeCell ref="G20:G24"/>
    <mergeCell ref="H20:H24"/>
    <mergeCell ref="I20:K20"/>
    <mergeCell ref="L20:L24"/>
    <mergeCell ref="E21:E24"/>
    <mergeCell ref="F21:F24"/>
    <mergeCell ref="I21:I24"/>
    <mergeCell ref="A15:D15"/>
    <mergeCell ref="F15:L15"/>
    <mergeCell ref="A18:L18"/>
    <mergeCell ref="A19:A24"/>
    <mergeCell ref="B19:B24"/>
    <mergeCell ref="C19:C24"/>
    <mergeCell ref="D19:G19"/>
    <mergeCell ref="H19:L19"/>
    <mergeCell ref="J21:K21"/>
    <mergeCell ref="J22:J24"/>
    <mergeCell ref="B11:J11"/>
    <mergeCell ref="A12:D12"/>
    <mergeCell ref="F12:L12"/>
    <mergeCell ref="A13:D13"/>
    <mergeCell ref="F13:L13"/>
    <mergeCell ref="A14:D14"/>
    <mergeCell ref="F14:L14"/>
    <mergeCell ref="J1:M3"/>
    <mergeCell ref="A4:M4"/>
    <mergeCell ref="A5:G5"/>
    <mergeCell ref="A6:M6"/>
    <mergeCell ref="B9:J9"/>
    <mergeCell ref="B10:J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2019-07-24T12:25:02Z</dcterms:created>
  <dcterms:modified xsi:type="dcterms:W3CDTF">2019-07-24T12:25:29Z</dcterms:modified>
</cp:coreProperties>
</file>