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02 LISOVYY\Шаваринська\НОВЕ НА САЙТ\Торги 1 квартал 2019\"/>
    </mc:Choice>
  </mc:AlternateContent>
  <bookViews>
    <workbookView xWindow="0" yWindow="0" windowWidth="19065" windowHeight="10905" activeTab="1"/>
  </bookViews>
  <sheets>
    <sheet name="по ДЛГ" sheetId="1" r:id="rId1"/>
    <sheet name="по сортиментах" sheetId="2" r:id="rId2"/>
  </sheets>
  <definedNames>
    <definedName name="_xlnm.Print_Area" localSheetId="0">'по ДЛГ'!$A$1:$AF$29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8" i="2" l="1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C7" i="2"/>
  <c r="AB7" i="2"/>
  <c r="Z53" i="2"/>
  <c r="Y53" i="2"/>
  <c r="AE18" i="1"/>
  <c r="AD18" i="1"/>
  <c r="AB23" i="1"/>
  <c r="AA23" i="1"/>
  <c r="AC6" i="2" l="1"/>
  <c r="AB6" i="2"/>
  <c r="AC5" i="2"/>
  <c r="AB5" i="2"/>
  <c r="X44" i="2"/>
  <c r="X45" i="2"/>
  <c r="X46" i="2"/>
  <c r="X47" i="2"/>
  <c r="X48" i="2"/>
  <c r="X49" i="2"/>
  <c r="X50" i="2"/>
  <c r="X51" i="2"/>
  <c r="X52" i="2"/>
  <c r="X43" i="2"/>
  <c r="W53" i="2"/>
  <c r="V53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" i="2"/>
  <c r="T53" i="2"/>
  <c r="S53" i="2"/>
  <c r="AE6" i="1"/>
  <c r="AE7" i="1"/>
  <c r="AE8" i="1"/>
  <c r="AE9" i="1"/>
  <c r="AE10" i="1"/>
  <c r="AE11" i="1"/>
  <c r="AE12" i="1"/>
  <c r="AE13" i="1"/>
  <c r="AE14" i="1"/>
  <c r="AE15" i="1"/>
  <c r="AE16" i="1"/>
  <c r="AE17" i="1"/>
  <c r="AE19" i="1"/>
  <c r="AE20" i="1"/>
  <c r="AE21" i="1"/>
  <c r="AE22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9" i="1"/>
  <c r="AD20" i="1"/>
  <c r="AD21" i="1"/>
  <c r="AD22" i="1"/>
  <c r="AE5" i="1"/>
  <c r="AD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5" i="1"/>
  <c r="Y23" i="1"/>
  <c r="Z23" i="1" s="1"/>
  <c r="X23" i="1"/>
  <c r="U53" i="2" l="1"/>
  <c r="X53" i="2"/>
  <c r="V23" i="1"/>
  <c r="W23" i="1" s="1"/>
  <c r="U23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5" i="1"/>
  <c r="T6" i="1" l="1"/>
  <c r="O13" i="2" l="1"/>
  <c r="O12" i="2"/>
  <c r="Q22" i="1"/>
  <c r="T8" i="1" l="1"/>
  <c r="O10" i="2" l="1"/>
  <c r="L40" i="2" l="1"/>
  <c r="L41" i="2"/>
  <c r="N13" i="1"/>
  <c r="I50" i="2" l="1"/>
  <c r="N21" i="1" l="1"/>
  <c r="N17" i="1"/>
  <c r="R10" i="2" l="1"/>
  <c r="T16" i="1"/>
  <c r="H7" i="1" l="1"/>
  <c r="O27" i="2" l="1"/>
  <c r="O28" i="2"/>
  <c r="O29" i="2"/>
  <c r="O30" i="2"/>
  <c r="O31" i="2"/>
  <c r="O32" i="2"/>
  <c r="O33" i="2"/>
  <c r="O34" i="2"/>
  <c r="O47" i="2"/>
  <c r="O48" i="2"/>
  <c r="O49" i="2"/>
  <c r="Q6" i="1"/>
  <c r="Q13" i="1"/>
  <c r="Q14" i="1"/>
  <c r="N16" i="1" l="1"/>
  <c r="F52" i="2" l="1"/>
  <c r="L52" i="2"/>
  <c r="O52" i="2"/>
  <c r="R52" i="2"/>
  <c r="T7" i="1"/>
  <c r="T9" i="1"/>
  <c r="T10" i="1"/>
  <c r="T11" i="1"/>
  <c r="T12" i="1"/>
  <c r="T13" i="1"/>
  <c r="T14" i="1"/>
  <c r="T15" i="1"/>
  <c r="T17" i="1"/>
  <c r="T18" i="1"/>
  <c r="T19" i="1"/>
  <c r="T20" i="1"/>
  <c r="T21" i="1"/>
  <c r="T22" i="1"/>
  <c r="T5" i="1"/>
  <c r="S23" i="1"/>
  <c r="R23" i="1"/>
  <c r="R6" i="2"/>
  <c r="R7" i="2"/>
  <c r="R8" i="2"/>
  <c r="R9" i="2"/>
  <c r="R11" i="2"/>
  <c r="R12" i="2"/>
  <c r="R15" i="2"/>
  <c r="R17" i="2"/>
  <c r="R18" i="2"/>
  <c r="R19" i="2"/>
  <c r="R20" i="2"/>
  <c r="R22" i="2"/>
  <c r="R24" i="2"/>
  <c r="R25" i="2"/>
  <c r="R28" i="2"/>
  <c r="R29" i="2"/>
  <c r="R32" i="2"/>
  <c r="R33" i="2"/>
  <c r="R35" i="2"/>
  <c r="R36" i="2"/>
  <c r="R37" i="2"/>
  <c r="R38" i="2"/>
  <c r="R39" i="2"/>
  <c r="R40" i="2"/>
  <c r="R41" i="2"/>
  <c r="R42" i="2"/>
  <c r="R43" i="2"/>
  <c r="R45" i="2"/>
  <c r="R47" i="2"/>
  <c r="R48" i="2"/>
  <c r="R49" i="2"/>
  <c r="R50" i="2"/>
  <c r="R51" i="2"/>
  <c r="R5" i="2"/>
  <c r="Q53" i="2"/>
  <c r="P53" i="2"/>
  <c r="T23" i="1" l="1"/>
  <c r="AD52" i="2"/>
  <c r="R53" i="2"/>
  <c r="O6" i="2"/>
  <c r="O7" i="2"/>
  <c r="O8" i="2"/>
  <c r="O9" i="2"/>
  <c r="O11" i="2"/>
  <c r="O17" i="2"/>
  <c r="O18" i="2"/>
  <c r="O19" i="2"/>
  <c r="O20" i="2"/>
  <c r="O22" i="2"/>
  <c r="O23" i="2"/>
  <c r="O24" i="2"/>
  <c r="O25" i="2"/>
  <c r="O26" i="2"/>
  <c r="O35" i="2"/>
  <c r="O36" i="2"/>
  <c r="O37" i="2"/>
  <c r="O38" i="2"/>
  <c r="O39" i="2"/>
  <c r="O40" i="2"/>
  <c r="O41" i="2"/>
  <c r="O42" i="2"/>
  <c r="O43" i="2"/>
  <c r="O44" i="2"/>
  <c r="O45" i="2"/>
  <c r="O46" i="2"/>
  <c r="O50" i="2"/>
  <c r="O51" i="2"/>
  <c r="O5" i="2"/>
  <c r="N53" i="2"/>
  <c r="M53" i="2"/>
  <c r="Q7" i="1"/>
  <c r="Q8" i="1"/>
  <c r="Q9" i="1"/>
  <c r="Q10" i="1"/>
  <c r="Q11" i="1"/>
  <c r="Q12" i="1"/>
  <c r="Q15" i="1"/>
  <c r="Q16" i="1"/>
  <c r="Q17" i="1"/>
  <c r="Q18" i="1"/>
  <c r="Q19" i="1"/>
  <c r="Q20" i="1"/>
  <c r="Q21" i="1"/>
  <c r="Q5" i="1"/>
  <c r="P23" i="1"/>
  <c r="O23" i="1"/>
  <c r="Q23" i="1" l="1"/>
  <c r="O53" i="2"/>
  <c r="N6" i="1"/>
  <c r="N7" i="1"/>
  <c r="N8" i="1"/>
  <c r="N9" i="1"/>
  <c r="N10" i="1"/>
  <c r="N11" i="1"/>
  <c r="N12" i="1"/>
  <c r="N14" i="1"/>
  <c r="N15" i="1"/>
  <c r="N18" i="1"/>
  <c r="N19" i="1"/>
  <c r="N20" i="1"/>
  <c r="N22" i="1"/>
  <c r="N5" i="1"/>
  <c r="M23" i="1"/>
  <c r="L23" i="1"/>
  <c r="L15" i="2"/>
  <c r="L28" i="2"/>
  <c r="L29" i="2"/>
  <c r="L32" i="2"/>
  <c r="L35" i="2"/>
  <c r="L36" i="2"/>
  <c r="L37" i="2"/>
  <c r="L38" i="2"/>
  <c r="L39" i="2"/>
  <c r="L42" i="2"/>
  <c r="L47" i="2"/>
  <c r="L48" i="2"/>
  <c r="L49" i="2"/>
  <c r="L50" i="2"/>
  <c r="L51" i="2"/>
  <c r="K53" i="2"/>
  <c r="J53" i="2"/>
  <c r="N23" i="1" l="1"/>
  <c r="L53" i="2"/>
  <c r="AF15" i="1" l="1"/>
  <c r="AF21" i="1"/>
  <c r="AF19" i="1"/>
  <c r="AF17" i="1"/>
  <c r="AF13" i="1"/>
  <c r="AF6" i="1"/>
  <c r="AF22" i="1"/>
  <c r="AF18" i="1"/>
  <c r="AF12" i="1"/>
  <c r="AF10" i="1"/>
  <c r="AF8" i="1"/>
  <c r="AF16" i="1"/>
  <c r="AF20" i="1"/>
  <c r="AF14" i="1"/>
  <c r="AF11" i="1"/>
  <c r="AF9" i="1"/>
  <c r="AF7" i="1"/>
  <c r="AF5" i="1"/>
  <c r="I25" i="2"/>
  <c r="I26" i="2"/>
  <c r="I27" i="2"/>
  <c r="I28" i="2"/>
  <c r="I29" i="2"/>
  <c r="I35" i="2"/>
  <c r="I36" i="2"/>
  <c r="I37" i="2"/>
  <c r="H53" i="2"/>
  <c r="G53" i="2"/>
  <c r="G23" i="1"/>
  <c r="F23" i="1"/>
  <c r="D23" i="1"/>
  <c r="C23" i="1"/>
  <c r="J22" i="1"/>
  <c r="I22" i="1"/>
  <c r="H22" i="1"/>
  <c r="E22" i="1"/>
  <c r="J21" i="1"/>
  <c r="I21" i="1"/>
  <c r="H21" i="1"/>
  <c r="E21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H9" i="1"/>
  <c r="E9" i="1"/>
  <c r="J8" i="1"/>
  <c r="I8" i="1"/>
  <c r="H8" i="1"/>
  <c r="E8" i="1"/>
  <c r="J7" i="1"/>
  <c r="I7" i="1"/>
  <c r="E7" i="1"/>
  <c r="H6" i="1"/>
  <c r="E6" i="1"/>
  <c r="H5" i="1"/>
  <c r="E5" i="1"/>
  <c r="AD23" i="1" l="1"/>
  <c r="AE23" i="1"/>
  <c r="J23" i="1"/>
  <c r="K6" i="1"/>
  <c r="K8" i="1"/>
  <c r="K12" i="1"/>
  <c r="K14" i="1"/>
  <c r="K16" i="1"/>
  <c r="K18" i="1"/>
  <c r="K22" i="1"/>
  <c r="K10" i="1"/>
  <c r="K20" i="1"/>
  <c r="I23" i="1"/>
  <c r="K7" i="1"/>
  <c r="K9" i="1"/>
  <c r="K11" i="1"/>
  <c r="K13" i="1"/>
  <c r="K15" i="1"/>
  <c r="K17" i="1"/>
  <c r="K19" i="1"/>
  <c r="K21" i="1"/>
  <c r="E23" i="1"/>
  <c r="K5" i="1"/>
  <c r="D53" i="2"/>
  <c r="F7" i="2"/>
  <c r="AD7" i="2"/>
  <c r="F9" i="2"/>
  <c r="AD9" i="2"/>
  <c r="F11" i="2"/>
  <c r="AD11" i="2"/>
  <c r="F13" i="2"/>
  <c r="AD13" i="2"/>
  <c r="F15" i="2"/>
  <c r="AD15" i="2"/>
  <c r="F17" i="2"/>
  <c r="AD17" i="2"/>
  <c r="F19" i="2"/>
  <c r="AD19" i="2"/>
  <c r="F21" i="2"/>
  <c r="AD21" i="2"/>
  <c r="F23" i="2"/>
  <c r="AD23" i="2"/>
  <c r="F25" i="2"/>
  <c r="AD25" i="2"/>
  <c r="F27" i="2"/>
  <c r="AD27" i="2"/>
  <c r="F28" i="2"/>
  <c r="AD28" i="2"/>
  <c r="F30" i="2"/>
  <c r="AD30" i="2"/>
  <c r="F35" i="2"/>
  <c r="AD35" i="2"/>
  <c r="F36" i="2"/>
  <c r="AD36" i="2"/>
  <c r="F37" i="2"/>
  <c r="AD37" i="2"/>
  <c r="F38" i="2"/>
  <c r="AD38" i="2"/>
  <c r="F39" i="2"/>
  <c r="AD39" i="2"/>
  <c r="F40" i="2"/>
  <c r="AD40" i="2"/>
  <c r="F41" i="2"/>
  <c r="AD41" i="2"/>
  <c r="F43" i="2"/>
  <c r="AD43" i="2"/>
  <c r="F44" i="2"/>
  <c r="AD44" i="2"/>
  <c r="F46" i="2"/>
  <c r="AD46" i="2"/>
  <c r="F47" i="2"/>
  <c r="AD47" i="2"/>
  <c r="F48" i="2"/>
  <c r="AD48" i="2"/>
  <c r="F49" i="2"/>
  <c r="AD49" i="2"/>
  <c r="F50" i="2"/>
  <c r="AD50" i="2"/>
  <c r="F51" i="2"/>
  <c r="AD51" i="2"/>
  <c r="H23" i="1"/>
  <c r="E53" i="2"/>
  <c r="AC53" i="2"/>
  <c r="F6" i="2"/>
  <c r="AD6" i="2"/>
  <c r="F8" i="2"/>
  <c r="AD8" i="2"/>
  <c r="F10" i="2"/>
  <c r="AD10" i="2"/>
  <c r="F12" i="2"/>
  <c r="AD12" i="2"/>
  <c r="F14" i="2"/>
  <c r="AD14" i="2"/>
  <c r="F16" i="2"/>
  <c r="AD16" i="2"/>
  <c r="F18" i="2"/>
  <c r="AD18" i="2"/>
  <c r="F20" i="2"/>
  <c r="AD20" i="2"/>
  <c r="F22" i="2"/>
  <c r="AD22" i="2"/>
  <c r="F24" i="2"/>
  <c r="AD24" i="2"/>
  <c r="F26" i="2"/>
  <c r="AD26" i="2"/>
  <c r="F29" i="2"/>
  <c r="AD29" i="2"/>
  <c r="F31" i="2"/>
  <c r="AD31" i="2"/>
  <c r="F32" i="2"/>
  <c r="F33" i="2"/>
  <c r="AD33" i="2"/>
  <c r="F34" i="2"/>
  <c r="AD34" i="2"/>
  <c r="F45" i="2"/>
  <c r="AD45" i="2"/>
  <c r="I53" i="2"/>
  <c r="F42" i="2"/>
  <c r="AD42" i="2"/>
  <c r="F5" i="2"/>
  <c r="AF23" i="1" l="1"/>
  <c r="AB53" i="2"/>
  <c r="AD53" i="2" s="1"/>
  <c r="AD5" i="2"/>
  <c r="K23" i="1"/>
  <c r="F53" i="2"/>
</calcChain>
</file>

<file path=xl/sharedStrings.xml><?xml version="1.0" encoding="utf-8"?>
<sst xmlns="http://schemas.openxmlformats.org/spreadsheetml/2006/main" count="205" uniqueCount="98">
  <si>
    <t>№ п/п</t>
  </si>
  <si>
    <t>Підприємства</t>
  </si>
  <si>
    <t>загальні торги</t>
  </si>
  <si>
    <t>Разом</t>
  </si>
  <si>
    <t>виставлено</t>
  </si>
  <si>
    <t>продано</t>
  </si>
  <si>
    <t>%</t>
  </si>
  <si>
    <t>ДП "Бібрське ЛГ"</t>
  </si>
  <si>
    <t>ДП "Боринське ЛГ"</t>
  </si>
  <si>
    <t>ДП "Бродівське"</t>
  </si>
  <si>
    <t>ДП "Буське ЛГ"</t>
  </si>
  <si>
    <t>ДП "Дрогобицьке ЛГ"</t>
  </si>
  <si>
    <t>ДП "Жовківське ЛГ"</t>
  </si>
  <si>
    <t>ДП "Золочівське ЛГ"</t>
  </si>
  <si>
    <t>ДП "Львівське ЛГ"</t>
  </si>
  <si>
    <t>ДП "Рава-Руське ЛГ"</t>
  </si>
  <si>
    <t>ДП "Радехівське ЛМГ"</t>
  </si>
  <si>
    <t>ДП "Самбірське ЛГ"</t>
  </si>
  <si>
    <t>ДП "Сколівське ЛГ"</t>
  </si>
  <si>
    <t>ДП "Славське ЛГ"</t>
  </si>
  <si>
    <t>ДП "Старосамбірське ЛМГ"</t>
  </si>
  <si>
    <t>ДП "Стрийське ЛГ"</t>
  </si>
  <si>
    <t>ДП "Турківське ЛГ"</t>
  </si>
  <si>
    <t>НПП "Сколівські Бескиди"</t>
  </si>
  <si>
    <t>Львівський ЛСНЦ</t>
  </si>
  <si>
    <t>Всього</t>
  </si>
  <si>
    <t>загальні додаткові торги</t>
  </si>
  <si>
    <t>№
п/п</t>
  </si>
  <si>
    <t>ПІДПРИЄМСТВА\ Назва сортименту</t>
  </si>
  <si>
    <t>Порода</t>
  </si>
  <si>
    <t>вистав
лено</t>
  </si>
  <si>
    <t>% 
продаж</t>
  </si>
  <si>
    <t xml:space="preserve">Пиловник </t>
  </si>
  <si>
    <t xml:space="preserve">сосна </t>
  </si>
  <si>
    <t xml:space="preserve">ялина </t>
  </si>
  <si>
    <t xml:space="preserve">ялиця </t>
  </si>
  <si>
    <t xml:space="preserve">модрина </t>
  </si>
  <si>
    <t>дуб</t>
  </si>
  <si>
    <t>дуб червон.</t>
  </si>
  <si>
    <t>бук</t>
  </si>
  <si>
    <t>Пиловник</t>
  </si>
  <si>
    <t>ясен</t>
  </si>
  <si>
    <t>клен</t>
  </si>
  <si>
    <t>граб</t>
  </si>
  <si>
    <t>берест</t>
  </si>
  <si>
    <t>береза</t>
  </si>
  <si>
    <t>вільха</t>
  </si>
  <si>
    <t>осика</t>
  </si>
  <si>
    <t>липа</t>
  </si>
  <si>
    <t>м/л інші</t>
  </si>
  <si>
    <t xml:space="preserve">Фансировина для стругння </t>
  </si>
  <si>
    <t>т/л  інші</t>
  </si>
  <si>
    <t xml:space="preserve">Фансировина для лущіння </t>
  </si>
  <si>
    <t>м/л  інші</t>
  </si>
  <si>
    <t xml:space="preserve">вільха </t>
  </si>
  <si>
    <t>тополя</t>
  </si>
  <si>
    <t xml:space="preserve">Будівельний ліс </t>
  </si>
  <si>
    <t xml:space="preserve">т/л  </t>
  </si>
  <si>
    <t>м/л</t>
  </si>
  <si>
    <t>Баланси</t>
  </si>
  <si>
    <t>хв</t>
  </si>
  <si>
    <t xml:space="preserve">Баланси </t>
  </si>
  <si>
    <t>тл</t>
  </si>
  <si>
    <t xml:space="preserve">береза </t>
  </si>
  <si>
    <t xml:space="preserve">Рудстойка </t>
  </si>
  <si>
    <t xml:space="preserve">Техсировина </t>
  </si>
  <si>
    <t xml:space="preserve">т/л </t>
  </si>
  <si>
    <t>мл</t>
  </si>
  <si>
    <t xml:space="preserve">Техсировина для ВТП </t>
  </si>
  <si>
    <t xml:space="preserve">хв </t>
  </si>
  <si>
    <t xml:space="preserve">Підтоварник </t>
  </si>
  <si>
    <t>Тарний кряж</t>
  </si>
  <si>
    <t xml:space="preserve">Дрова паливні </t>
  </si>
  <si>
    <t>всі породи</t>
  </si>
  <si>
    <t xml:space="preserve">Разом </t>
  </si>
  <si>
    <t xml:space="preserve">Прода                                                                                                     
но
</t>
  </si>
  <si>
    <t xml:space="preserve">Прода                                                                                                     
но
</t>
  </si>
  <si>
    <t>загальні додаткові електронні торги</t>
  </si>
  <si>
    <t xml:space="preserve">загальні електронніі торги </t>
  </si>
  <si>
    <t>20.04.2018 біржові</t>
  </si>
  <si>
    <t xml:space="preserve"> додаткові біржові торги 20.04.2018</t>
  </si>
  <si>
    <t>27.04.2018 аукціонні</t>
  </si>
  <si>
    <t>27.04.208 електронні</t>
  </si>
  <si>
    <t xml:space="preserve"> додаткові аукціонні торги 27.04.2018</t>
  </si>
  <si>
    <t xml:space="preserve"> додаткові електронні торги 27.04.2018</t>
  </si>
  <si>
    <t>25.05.2018 біржові</t>
  </si>
  <si>
    <t>додаткові біржові 25.05.2018</t>
  </si>
  <si>
    <t xml:space="preserve"> додаткові загальні торги 09.11.2018</t>
  </si>
  <si>
    <t>Разом за 1 квартал 2019 р.</t>
  </si>
  <si>
    <t>17-12-2018 р.</t>
  </si>
  <si>
    <t>13.12.2018 р.</t>
  </si>
  <si>
    <t>17-12-2018 загальні торги</t>
  </si>
  <si>
    <t xml:space="preserve"> електронні загальні торги 18.12.2018</t>
  </si>
  <si>
    <t>Разом за 1 квартал 2019 року</t>
  </si>
  <si>
    <t>Обсяги лісопродукції (куб.м.), виставленої та проданої на загальних ОСНОВНИХ торгах, електронних торгах                                                                                                                                                                                                                                                                                                                                                                                         
 заготівлі 1 кварталу 2019 року підприємствами Львівського ОУЛМГ</t>
  </si>
  <si>
    <t>13-12-2018 електронні торги (фанерна сировина)</t>
  </si>
  <si>
    <t>фанерна сировина</t>
  </si>
  <si>
    <t>Аналіз реалізації лісопродукції
заготівлі 1 кварталу 2019 року
на електронних біржових торгах, загальних аукціонних торгах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</si>
</sst>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b/>
      <sz val="13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3"/>
      <name val="Arial Narrow"/>
      <family val="2"/>
      <charset val="204"/>
    </font>
    <font>
      <sz val="14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5" xfId="0" applyFont="1" applyFill="1" applyBorder="1"/>
    <xf numFmtId="3" fontId="5" fillId="4" borderId="5" xfId="0" applyNumberFormat="1" applyFont="1" applyFill="1" applyBorder="1"/>
    <xf numFmtId="164" fontId="4" fillId="5" borderId="5" xfId="0" applyNumberFormat="1" applyFont="1" applyFill="1" applyBorder="1"/>
    <xf numFmtId="0" fontId="4" fillId="2" borderId="7" xfId="0" applyFont="1" applyFill="1" applyBorder="1"/>
    <xf numFmtId="0" fontId="6" fillId="2" borderId="8" xfId="0" applyFont="1" applyFill="1" applyBorder="1"/>
    <xf numFmtId="3" fontId="6" fillId="2" borderId="8" xfId="0" applyNumberFormat="1" applyFont="1" applyFill="1" applyBorder="1"/>
    <xf numFmtId="4" fontId="6" fillId="2" borderId="8" xfId="0" applyNumberFormat="1" applyFont="1" applyFill="1" applyBorder="1"/>
    <xf numFmtId="3" fontId="9" fillId="3" borderId="5" xfId="1" applyNumberFormat="1" applyFont="1" applyFill="1" applyBorder="1" applyAlignment="1">
      <alignment vertical="center"/>
    </xf>
    <xf numFmtId="165" fontId="6" fillId="0" borderId="5" xfId="1" applyNumberFormat="1" applyFont="1" applyBorder="1" applyAlignment="1">
      <alignment vertical="center"/>
    </xf>
    <xf numFmtId="0" fontId="4" fillId="8" borderId="5" xfId="1" applyFont="1" applyFill="1" applyBorder="1" applyAlignment="1">
      <alignment vertical="center"/>
    </xf>
    <xf numFmtId="0" fontId="4" fillId="8" borderId="5" xfId="1" applyFont="1" applyFill="1" applyBorder="1" applyAlignment="1">
      <alignment vertical="center" wrapText="1"/>
    </xf>
    <xf numFmtId="3" fontId="10" fillId="4" borderId="0" xfId="0" applyNumberFormat="1" applyFont="1" applyFill="1"/>
    <xf numFmtId="3" fontId="10" fillId="7" borderId="0" xfId="0" applyNumberFormat="1" applyFont="1" applyFill="1"/>
    <xf numFmtId="3" fontId="0" fillId="0" borderId="0" xfId="0" applyNumberFormat="1"/>
    <xf numFmtId="3" fontId="9" fillId="5" borderId="5" xfId="1" applyNumberFormat="1" applyFont="1" applyFill="1" applyBorder="1" applyAlignment="1">
      <alignment vertical="center"/>
    </xf>
    <xf numFmtId="0" fontId="4" fillId="8" borderId="4" xfId="1" applyFont="1" applyFill="1" applyBorder="1" applyAlignment="1">
      <alignment vertical="center"/>
    </xf>
    <xf numFmtId="0" fontId="6" fillId="9" borderId="7" xfId="1" applyFont="1" applyFill="1" applyBorder="1" applyAlignment="1">
      <alignment vertical="center"/>
    </xf>
    <xf numFmtId="0" fontId="6" fillId="9" borderId="8" xfId="1" applyFont="1" applyFill="1" applyBorder="1" applyAlignment="1">
      <alignment vertical="center"/>
    </xf>
    <xf numFmtId="3" fontId="6" fillId="9" borderId="8" xfId="1" applyNumberFormat="1" applyFont="1" applyFill="1" applyBorder="1" applyAlignment="1">
      <alignment vertical="center"/>
    </xf>
    <xf numFmtId="4" fontId="6" fillId="9" borderId="8" xfId="1" applyNumberFormat="1" applyFont="1" applyFill="1" applyBorder="1" applyAlignment="1">
      <alignment vertical="center"/>
    </xf>
    <xf numFmtId="0" fontId="0" fillId="0" borderId="10" xfId="0" applyBorder="1"/>
    <xf numFmtId="165" fontId="6" fillId="0" borderId="10" xfId="1" applyNumberFormat="1" applyFont="1" applyBorder="1" applyAlignment="1">
      <alignment vertical="center"/>
    </xf>
    <xf numFmtId="165" fontId="6" fillId="9" borderId="18" xfId="1" applyNumberFormat="1" applyFont="1" applyFill="1" applyBorder="1" applyAlignment="1">
      <alignment vertical="center"/>
    </xf>
    <xf numFmtId="0" fontId="11" fillId="9" borderId="7" xfId="0" applyFont="1" applyFill="1" applyBorder="1"/>
    <xf numFmtId="0" fontId="11" fillId="9" borderId="8" xfId="0" applyFont="1" applyFill="1" applyBorder="1"/>
    <xf numFmtId="0" fontId="2" fillId="2" borderId="10" xfId="0" applyFont="1" applyFill="1" applyBorder="1" applyAlignment="1">
      <alignment horizontal="center" vertical="center" wrapText="1"/>
    </xf>
    <xf numFmtId="164" fontId="4" fillId="5" borderId="10" xfId="0" applyNumberFormat="1" applyFont="1" applyFill="1" applyBorder="1"/>
    <xf numFmtId="3" fontId="6" fillId="2" borderId="18" xfId="0" applyNumberFormat="1" applyFont="1" applyFill="1" applyBorder="1"/>
    <xf numFmtId="164" fontId="4" fillId="5" borderId="6" xfId="0" applyNumberFormat="1" applyFont="1" applyFill="1" applyBorder="1"/>
    <xf numFmtId="4" fontId="6" fillId="2" borderId="12" xfId="0" applyNumberFormat="1" applyFont="1" applyFill="1" applyBorder="1"/>
    <xf numFmtId="0" fontId="12" fillId="0" borderId="1" xfId="0" applyFont="1" applyBorder="1"/>
    <xf numFmtId="0" fontId="12" fillId="0" borderId="2" xfId="0" applyFont="1" applyBorder="1"/>
    <xf numFmtId="0" fontId="12" fillId="0" borderId="4" xfId="0" applyFont="1" applyBorder="1"/>
    <xf numFmtId="0" fontId="12" fillId="0" borderId="5" xfId="0" applyFont="1" applyBorder="1"/>
    <xf numFmtId="166" fontId="4" fillId="5" borderId="5" xfId="0" applyNumberFormat="1" applyFont="1" applyFill="1" applyBorder="1"/>
    <xf numFmtId="10" fontId="6" fillId="2" borderId="8" xfId="0" applyNumberFormat="1" applyFont="1" applyFill="1" applyBorder="1"/>
    <xf numFmtId="3" fontId="11" fillId="9" borderId="8" xfId="0" applyNumberFormat="1" applyFont="1" applyFill="1" applyBorder="1"/>
    <xf numFmtId="14" fontId="1" fillId="0" borderId="0" xfId="0" applyNumberFormat="1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6" fillId="2" borderId="18" xfId="0" applyNumberFormat="1" applyFont="1" applyFill="1" applyBorder="1"/>
    <xf numFmtId="3" fontId="5" fillId="4" borderId="24" xfId="0" applyNumberFormat="1" applyFont="1" applyFill="1" applyBorder="1"/>
    <xf numFmtId="3" fontId="6" fillId="2" borderId="23" xfId="0" applyNumberFormat="1" applyFont="1" applyFill="1" applyBorder="1"/>
    <xf numFmtId="0" fontId="11" fillId="9" borderId="25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164" fontId="4" fillId="5" borderId="24" xfId="0" applyNumberFormat="1" applyFont="1" applyFill="1" applyBorder="1"/>
    <xf numFmtId="2" fontId="6" fillId="2" borderId="23" xfId="0" applyNumberFormat="1" applyFont="1" applyFill="1" applyBorder="1"/>
    <xf numFmtId="0" fontId="3" fillId="3" borderId="5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4" fontId="1" fillId="0" borderId="21" xfId="0" applyNumberFormat="1" applyFont="1" applyBorder="1" applyAlignment="1">
      <alignment horizontal="center"/>
    </xf>
    <xf numFmtId="14" fontId="1" fillId="0" borderId="22" xfId="0" applyNumberFormat="1" applyFont="1" applyBorder="1" applyAlignment="1">
      <alignment horizontal="center"/>
    </xf>
    <xf numFmtId="0" fontId="2" fillId="6" borderId="11" xfId="1" applyFont="1" applyFill="1" applyBorder="1" applyAlignment="1">
      <alignment horizontal="center" vertical="center" textRotation="90" wrapText="1"/>
    </xf>
    <xf numFmtId="0" fontId="2" fillId="6" borderId="5" xfId="1" applyFont="1" applyFill="1" applyBorder="1" applyAlignment="1">
      <alignment horizontal="center" vertical="center" textRotation="90" wrapText="1"/>
    </xf>
    <xf numFmtId="0" fontId="2" fillId="5" borderId="11" xfId="1" applyFont="1" applyFill="1" applyBorder="1" applyAlignment="1">
      <alignment horizontal="center" vertical="center" wrapText="1"/>
    </xf>
    <xf numFmtId="0" fontId="8" fillId="0" borderId="5" xfId="0" applyFont="1" applyBorder="1"/>
    <xf numFmtId="0" fontId="2" fillId="7" borderId="11" xfId="1" applyFont="1" applyFill="1" applyBorder="1" applyAlignment="1">
      <alignment horizontal="center" vertical="center" wrapText="1"/>
    </xf>
    <xf numFmtId="0" fontId="2" fillId="7" borderId="5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7" borderId="19" xfId="1" applyFont="1" applyFill="1" applyBorder="1" applyAlignment="1">
      <alignment horizontal="center" vertical="center" wrapText="1"/>
    </xf>
    <xf numFmtId="0" fontId="2" fillId="7" borderId="2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wrapText="1"/>
    </xf>
    <xf numFmtId="0" fontId="2" fillId="7" borderId="13" xfId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2" fillId="6" borderId="9" xfId="1" applyFont="1" applyFill="1" applyBorder="1" applyAlignment="1">
      <alignment horizontal="center" vertical="center" textRotation="90" wrapText="1"/>
    </xf>
    <xf numFmtId="0" fontId="8" fillId="0" borderId="9" xfId="0" applyFont="1" applyBorder="1"/>
    <xf numFmtId="0" fontId="7" fillId="0" borderId="26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</cellXfs>
  <cellStyles count="2">
    <cellStyle name="Звичайний_Аркуш1_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0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1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3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4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4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2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3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4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5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2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3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4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5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4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5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6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7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9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4" name="Text Box 17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5" name="Text Box 18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6" name="Text Box 19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7" name="Text Box 20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2" name="Text Box 17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3" name="Text Box 18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4" name="Text Box 19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5" name="Text Box 20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4" name="Text Box 534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5" name="Text Box 535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6" name="Text Box 536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7" name="Text Box 537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8" name="Text Box 538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9" name="Text Box 539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0" name="Text Box 540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1" name="Text Box 541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2" name="Text Box 542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3" name="Text Box 543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4" name="Text Box 544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5" name="Text Box 545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0" name="Text Box 550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1" name="Text Box 551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2" name="Text Box 552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3" name="Text Box 553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2" name="Text Box 56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3" name="Text Box 56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4" name="Text Box 56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5" name="Text Box 56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6" name="Text Box 566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7" name="Text Box 567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8" name="Text Box 568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9" name="Text Box 569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0" name="Text Box 17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1" name="Text Box 18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2" name="Text Box 19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3" name="Text Box 20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4" name="Text Box 17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5" name="Text Box 18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6" name="Text Box 19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7" name="Text Box 20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78" name="Text Box 578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79" name="Text Box 579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0" name="Text Box 580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1" name="Text Box 581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2" name="Text Box 58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3" name="Text Box 58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4" name="Text Box 58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5" name="Text Box 58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6" name="Text Box 586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7" name="Text Box 587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8" name="Text Box 588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9" name="Text Box 589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0" name="Text Box 590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1" name="Text Box 591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2" name="Text Box 59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3" name="Text Box 59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4" name="Text Box 59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5" name="Text Box 59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6" name="Text Box 596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7" name="Text Box 597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98" name="Text Box 598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99" name="Text Box 599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600" name="Text Box 600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601" name="Text Box 601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2" name="Text Box 60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3" name="Text Box 60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4" name="Text Box 60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5" name="Text Box 60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6" name="Text Box 17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7" name="Text Box 18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8" name="Text Box 19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9" name="Text Box 20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0" name="Text Box 17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1" name="Text Box 18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2" name="Text Box 19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3" name="Text Box 20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2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3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4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5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38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39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40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4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5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6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7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0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1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2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3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4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5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6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7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6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7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8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9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0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1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2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3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79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79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80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80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2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3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4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5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6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7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8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9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18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19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0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1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2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3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4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5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6" name="Text Box 17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7" name="Text Box 18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8" name="Text Box 19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9" name="Text Box 20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0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1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2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3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4" name="Text Box 17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6" name="Text Box 19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7" name="Text Box 20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6" name="Text Box 1147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7" name="Text Box 1148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8" name="Text Box 1149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9" name="Text Box 1150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0" name="Text Box 1151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1" name="Text Box 1152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2" name="Text Box 1153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3" name="Text Box 1154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4" name="Text Box 1155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5" name="Text Box 1156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6" name="Text Box 1157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7" name="Text Box 1158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2" name="Text Box 1163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3" name="Text Box 1164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4" name="Text Box 1165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5" name="Text Box 1166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6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7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8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9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4" name="Text Box 117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5" name="Text Box 117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6" name="Text Box 117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7" name="Text Box 117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78" name="Text Box 1179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79" name="Text Box 1180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80" name="Text Box 1181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81" name="Text Box 1182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2" name="Text Box 17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3" name="Text Box 18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4" name="Text Box 19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5" name="Text Box 20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6" name="Text Box 17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7" name="Text Box 18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8" name="Text Box 19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9" name="Text Box 20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0" name="Text Box 1191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1" name="Text Box 119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2" name="Text Box 1193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3" name="Text Box 119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4" name="Text Box 119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5" name="Text Box 119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6" name="Text Box 119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7" name="Text Box 119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8" name="Text Box 1199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9" name="Text Box 1200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00" name="Text Box 1201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01" name="Text Box 120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2" name="Text Box 1203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3" name="Text Box 1204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4" name="Text Box 120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5" name="Text Box 120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6" name="Text Box 120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7" name="Text Box 120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8" name="Text Box 120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9" name="Text Box 121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0" name="Text Box 1211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1" name="Text Box 121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2" name="Text Box 1213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3" name="Text Box 121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4" name="Text Box 121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5" name="Text Box 121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6" name="Text Box 121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7" name="Text Box 121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2" name="Text Box 17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3" name="Text Box 18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4" name="Text Box 19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5" name="Text Box 20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6" name="Text Box 13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7" name="Text Box 14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8" name="Text Box 15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9" name="Text Box 16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0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1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2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3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4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5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6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7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0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1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2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6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7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8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9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0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1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2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3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2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3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4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5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6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7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8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9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0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1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2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3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2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3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4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5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6" name="Text Box 17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8" name="Text Box 19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9" name="Text Box 20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58" name="Text Box 1760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59" name="Text Box 1761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0" name="Text Box 176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1" name="Text Box 176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2" name="Text Box 176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3" name="Text Box 176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4" name="Text Box 1766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5" name="Text Box 1767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6" name="Text Box 1768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7" name="Text Box 1769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8" name="Text Box 1770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9" name="Text Box 1771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4" name="Text Box 1776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5" name="Text Box 1777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6" name="Text Box 1778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7" name="Text Box 1779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6" name="Text Box 178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7" name="Text Box 178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8" name="Text Box 179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9" name="Text Box 179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0" name="Text Box 1792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1" name="Text Box 1793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2" name="Text Box 1794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3" name="Text Box 1795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4" name="Text Box 17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5" name="Text Box 18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6" name="Text Box 19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7" name="Text Box 20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798" name="Text Box 17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799" name="Text Box 18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800" name="Text Box 19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801" name="Text Box 20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2" name="Text Box 180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3" name="Text Box 1805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4" name="Text Box 1806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5" name="Text Box 1807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6" name="Text Box 180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7" name="Text Box 180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8" name="Text Box 181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9" name="Text Box 181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0" name="Text Box 181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1" name="Text Box 1813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2" name="Text Box 181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3" name="Text Box 1815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4" name="Text Box 181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5" name="Text Box 181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6" name="Text Box 181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7" name="Text Box 181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8" name="Text Box 182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9" name="Text Box 182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0" name="Text Box 1822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1" name="Text Box 1823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2" name="Text Box 182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3" name="Text Box 1825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4" name="Text Box 1826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5" name="Text Box 1827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6" name="Text Box 182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7" name="Text Box 182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8" name="Text Box 183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9" name="Text Box 183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0" name="Text Box 17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1" name="Text Box 18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2" name="Text Box 19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3" name="Text Box 20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4" name="Text Box 17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5" name="Text Box 18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6" name="Text Box 19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7" name="Text Box 20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38" name="Text Box 17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39" name="Text Box 18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40" name="Text Box 19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41" name="Text Box 20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2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3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4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5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6" name="Text Box 17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7" name="Text Box 18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8" name="Text Box 19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9" name="Text Box 20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0" name="Text Box 17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1" name="Text Box 18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2" name="Text Box 19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3" name="Text Box 20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4" name="Text Box 17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6" name="Text Box 19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28" sqref="L28"/>
    </sheetView>
  </sheetViews>
  <sheetFormatPr defaultRowHeight="12.75" x14ac:dyDescent="0.2"/>
  <cols>
    <col min="1" max="1" width="4.140625" style="1" customWidth="1"/>
    <col min="2" max="2" width="25.140625" style="1" customWidth="1"/>
    <col min="3" max="3" width="9.42578125" style="1" customWidth="1"/>
    <col min="4" max="4" width="8.28515625" style="1" customWidth="1"/>
    <col min="5" max="5" width="7" style="1" customWidth="1"/>
    <col min="6" max="8" width="9.140625" style="1"/>
    <col min="9" max="10" width="0" style="1" hidden="1" customWidth="1"/>
    <col min="11" max="11" width="9.7109375" style="1" hidden="1" customWidth="1"/>
    <col min="12" max="12" width="9.85546875" style="1" customWidth="1"/>
    <col min="13" max="13" width="9.140625" style="1" customWidth="1"/>
    <col min="14" max="14" width="10.28515625" style="1" customWidth="1"/>
    <col min="15" max="16" width="9.140625" style="1" hidden="1" customWidth="1"/>
    <col min="17" max="17" width="10.140625" style="1" hidden="1" customWidth="1"/>
    <col min="18" max="18" width="9.140625" style="1" hidden="1" customWidth="1"/>
    <col min="19" max="19" width="11.5703125" style="1" hidden="1" customWidth="1"/>
    <col min="20" max="20" width="9" style="1" hidden="1" customWidth="1"/>
    <col min="21" max="21" width="10.28515625" style="1" hidden="1" customWidth="1"/>
    <col min="22" max="22" width="8.7109375" style="1" hidden="1" customWidth="1"/>
    <col min="23" max="23" width="9" style="1" hidden="1" customWidth="1"/>
    <col min="24" max="24" width="10.42578125" style="1" hidden="1" customWidth="1"/>
    <col min="25" max="26" width="9" style="1" hidden="1" customWidth="1"/>
    <col min="27" max="27" width="8.85546875" style="1" hidden="1" customWidth="1"/>
    <col min="28" max="29" width="9" style="1" hidden="1" customWidth="1"/>
    <col min="30" max="30" width="10.5703125" style="1" customWidth="1"/>
    <col min="31" max="32" width="9.140625" style="1" customWidth="1"/>
    <col min="33" max="265" width="9.140625" style="1"/>
    <col min="266" max="266" width="4.140625" style="1" customWidth="1"/>
    <col min="267" max="267" width="25.140625" style="1" customWidth="1"/>
    <col min="268" max="268" width="9.42578125" style="1" customWidth="1"/>
    <col min="269" max="269" width="8.28515625" style="1" bestFit="1" customWidth="1"/>
    <col min="270" max="270" width="7" style="1" bestFit="1" customWidth="1"/>
    <col min="271" max="275" width="9.140625" style="1"/>
    <col min="276" max="276" width="9.7109375" style="1" customWidth="1"/>
    <col min="277" max="521" width="9.140625" style="1"/>
    <col min="522" max="522" width="4.140625" style="1" customWidth="1"/>
    <col min="523" max="523" width="25.140625" style="1" customWidth="1"/>
    <col min="524" max="524" width="9.42578125" style="1" customWidth="1"/>
    <col min="525" max="525" width="8.28515625" style="1" bestFit="1" customWidth="1"/>
    <col min="526" max="526" width="7" style="1" bestFit="1" customWidth="1"/>
    <col min="527" max="531" width="9.140625" style="1"/>
    <col min="532" max="532" width="9.7109375" style="1" customWidth="1"/>
    <col min="533" max="777" width="9.140625" style="1"/>
    <col min="778" max="778" width="4.140625" style="1" customWidth="1"/>
    <col min="779" max="779" width="25.140625" style="1" customWidth="1"/>
    <col min="780" max="780" width="9.42578125" style="1" customWidth="1"/>
    <col min="781" max="781" width="8.28515625" style="1" bestFit="1" customWidth="1"/>
    <col min="782" max="782" width="7" style="1" bestFit="1" customWidth="1"/>
    <col min="783" max="787" width="9.140625" style="1"/>
    <col min="788" max="788" width="9.7109375" style="1" customWidth="1"/>
    <col min="789" max="1033" width="9.140625" style="1"/>
    <col min="1034" max="1034" width="4.140625" style="1" customWidth="1"/>
    <col min="1035" max="1035" width="25.140625" style="1" customWidth="1"/>
    <col min="1036" max="1036" width="9.42578125" style="1" customWidth="1"/>
    <col min="1037" max="1037" width="8.28515625" style="1" bestFit="1" customWidth="1"/>
    <col min="1038" max="1038" width="7" style="1" bestFit="1" customWidth="1"/>
    <col min="1039" max="1043" width="9.140625" style="1"/>
    <col min="1044" max="1044" width="9.7109375" style="1" customWidth="1"/>
    <col min="1045" max="1289" width="9.140625" style="1"/>
    <col min="1290" max="1290" width="4.140625" style="1" customWidth="1"/>
    <col min="1291" max="1291" width="25.140625" style="1" customWidth="1"/>
    <col min="1292" max="1292" width="9.42578125" style="1" customWidth="1"/>
    <col min="1293" max="1293" width="8.28515625" style="1" bestFit="1" customWidth="1"/>
    <col min="1294" max="1294" width="7" style="1" bestFit="1" customWidth="1"/>
    <col min="1295" max="1299" width="9.140625" style="1"/>
    <col min="1300" max="1300" width="9.7109375" style="1" customWidth="1"/>
    <col min="1301" max="1545" width="9.140625" style="1"/>
    <col min="1546" max="1546" width="4.140625" style="1" customWidth="1"/>
    <col min="1547" max="1547" width="25.140625" style="1" customWidth="1"/>
    <col min="1548" max="1548" width="9.42578125" style="1" customWidth="1"/>
    <col min="1549" max="1549" width="8.28515625" style="1" bestFit="1" customWidth="1"/>
    <col min="1550" max="1550" width="7" style="1" bestFit="1" customWidth="1"/>
    <col min="1551" max="1555" width="9.140625" style="1"/>
    <col min="1556" max="1556" width="9.7109375" style="1" customWidth="1"/>
    <col min="1557" max="1801" width="9.140625" style="1"/>
    <col min="1802" max="1802" width="4.140625" style="1" customWidth="1"/>
    <col min="1803" max="1803" width="25.140625" style="1" customWidth="1"/>
    <col min="1804" max="1804" width="9.42578125" style="1" customWidth="1"/>
    <col min="1805" max="1805" width="8.28515625" style="1" bestFit="1" customWidth="1"/>
    <col min="1806" max="1806" width="7" style="1" bestFit="1" customWidth="1"/>
    <col min="1807" max="1811" width="9.140625" style="1"/>
    <col min="1812" max="1812" width="9.7109375" style="1" customWidth="1"/>
    <col min="1813" max="2057" width="9.140625" style="1"/>
    <col min="2058" max="2058" width="4.140625" style="1" customWidth="1"/>
    <col min="2059" max="2059" width="25.140625" style="1" customWidth="1"/>
    <col min="2060" max="2060" width="9.42578125" style="1" customWidth="1"/>
    <col min="2061" max="2061" width="8.28515625" style="1" bestFit="1" customWidth="1"/>
    <col min="2062" max="2062" width="7" style="1" bestFit="1" customWidth="1"/>
    <col min="2063" max="2067" width="9.140625" style="1"/>
    <col min="2068" max="2068" width="9.7109375" style="1" customWidth="1"/>
    <col min="2069" max="2313" width="9.140625" style="1"/>
    <col min="2314" max="2314" width="4.140625" style="1" customWidth="1"/>
    <col min="2315" max="2315" width="25.140625" style="1" customWidth="1"/>
    <col min="2316" max="2316" width="9.42578125" style="1" customWidth="1"/>
    <col min="2317" max="2317" width="8.28515625" style="1" bestFit="1" customWidth="1"/>
    <col min="2318" max="2318" width="7" style="1" bestFit="1" customWidth="1"/>
    <col min="2319" max="2323" width="9.140625" style="1"/>
    <col min="2324" max="2324" width="9.7109375" style="1" customWidth="1"/>
    <col min="2325" max="2569" width="9.140625" style="1"/>
    <col min="2570" max="2570" width="4.140625" style="1" customWidth="1"/>
    <col min="2571" max="2571" width="25.140625" style="1" customWidth="1"/>
    <col min="2572" max="2572" width="9.42578125" style="1" customWidth="1"/>
    <col min="2573" max="2573" width="8.28515625" style="1" bestFit="1" customWidth="1"/>
    <col min="2574" max="2574" width="7" style="1" bestFit="1" customWidth="1"/>
    <col min="2575" max="2579" width="9.140625" style="1"/>
    <col min="2580" max="2580" width="9.7109375" style="1" customWidth="1"/>
    <col min="2581" max="2825" width="9.140625" style="1"/>
    <col min="2826" max="2826" width="4.140625" style="1" customWidth="1"/>
    <col min="2827" max="2827" width="25.140625" style="1" customWidth="1"/>
    <col min="2828" max="2828" width="9.42578125" style="1" customWidth="1"/>
    <col min="2829" max="2829" width="8.28515625" style="1" bestFit="1" customWidth="1"/>
    <col min="2830" max="2830" width="7" style="1" bestFit="1" customWidth="1"/>
    <col min="2831" max="2835" width="9.140625" style="1"/>
    <col min="2836" max="2836" width="9.7109375" style="1" customWidth="1"/>
    <col min="2837" max="3081" width="9.140625" style="1"/>
    <col min="3082" max="3082" width="4.140625" style="1" customWidth="1"/>
    <col min="3083" max="3083" width="25.140625" style="1" customWidth="1"/>
    <col min="3084" max="3084" width="9.42578125" style="1" customWidth="1"/>
    <col min="3085" max="3085" width="8.28515625" style="1" bestFit="1" customWidth="1"/>
    <col min="3086" max="3086" width="7" style="1" bestFit="1" customWidth="1"/>
    <col min="3087" max="3091" width="9.140625" style="1"/>
    <col min="3092" max="3092" width="9.7109375" style="1" customWidth="1"/>
    <col min="3093" max="3337" width="9.140625" style="1"/>
    <col min="3338" max="3338" width="4.140625" style="1" customWidth="1"/>
    <col min="3339" max="3339" width="25.140625" style="1" customWidth="1"/>
    <col min="3340" max="3340" width="9.42578125" style="1" customWidth="1"/>
    <col min="3341" max="3341" width="8.28515625" style="1" bestFit="1" customWidth="1"/>
    <col min="3342" max="3342" width="7" style="1" bestFit="1" customWidth="1"/>
    <col min="3343" max="3347" width="9.140625" style="1"/>
    <col min="3348" max="3348" width="9.7109375" style="1" customWidth="1"/>
    <col min="3349" max="3593" width="9.140625" style="1"/>
    <col min="3594" max="3594" width="4.140625" style="1" customWidth="1"/>
    <col min="3595" max="3595" width="25.140625" style="1" customWidth="1"/>
    <col min="3596" max="3596" width="9.42578125" style="1" customWidth="1"/>
    <col min="3597" max="3597" width="8.28515625" style="1" bestFit="1" customWidth="1"/>
    <col min="3598" max="3598" width="7" style="1" bestFit="1" customWidth="1"/>
    <col min="3599" max="3603" width="9.140625" style="1"/>
    <col min="3604" max="3604" width="9.7109375" style="1" customWidth="1"/>
    <col min="3605" max="3849" width="9.140625" style="1"/>
    <col min="3850" max="3850" width="4.140625" style="1" customWidth="1"/>
    <col min="3851" max="3851" width="25.140625" style="1" customWidth="1"/>
    <col min="3852" max="3852" width="9.42578125" style="1" customWidth="1"/>
    <col min="3853" max="3853" width="8.28515625" style="1" bestFit="1" customWidth="1"/>
    <col min="3854" max="3854" width="7" style="1" bestFit="1" customWidth="1"/>
    <col min="3855" max="3859" width="9.140625" style="1"/>
    <col min="3860" max="3860" width="9.7109375" style="1" customWidth="1"/>
    <col min="3861" max="4105" width="9.140625" style="1"/>
    <col min="4106" max="4106" width="4.140625" style="1" customWidth="1"/>
    <col min="4107" max="4107" width="25.140625" style="1" customWidth="1"/>
    <col min="4108" max="4108" width="9.42578125" style="1" customWidth="1"/>
    <col min="4109" max="4109" width="8.28515625" style="1" bestFit="1" customWidth="1"/>
    <col min="4110" max="4110" width="7" style="1" bestFit="1" customWidth="1"/>
    <col min="4111" max="4115" width="9.140625" style="1"/>
    <col min="4116" max="4116" width="9.7109375" style="1" customWidth="1"/>
    <col min="4117" max="4361" width="9.140625" style="1"/>
    <col min="4362" max="4362" width="4.140625" style="1" customWidth="1"/>
    <col min="4363" max="4363" width="25.140625" style="1" customWidth="1"/>
    <col min="4364" max="4364" width="9.42578125" style="1" customWidth="1"/>
    <col min="4365" max="4365" width="8.28515625" style="1" bestFit="1" customWidth="1"/>
    <col min="4366" max="4366" width="7" style="1" bestFit="1" customWidth="1"/>
    <col min="4367" max="4371" width="9.140625" style="1"/>
    <col min="4372" max="4372" width="9.7109375" style="1" customWidth="1"/>
    <col min="4373" max="4617" width="9.140625" style="1"/>
    <col min="4618" max="4618" width="4.140625" style="1" customWidth="1"/>
    <col min="4619" max="4619" width="25.140625" style="1" customWidth="1"/>
    <col min="4620" max="4620" width="9.42578125" style="1" customWidth="1"/>
    <col min="4621" max="4621" width="8.28515625" style="1" bestFit="1" customWidth="1"/>
    <col min="4622" max="4622" width="7" style="1" bestFit="1" customWidth="1"/>
    <col min="4623" max="4627" width="9.140625" style="1"/>
    <col min="4628" max="4628" width="9.7109375" style="1" customWidth="1"/>
    <col min="4629" max="4873" width="9.140625" style="1"/>
    <col min="4874" max="4874" width="4.140625" style="1" customWidth="1"/>
    <col min="4875" max="4875" width="25.140625" style="1" customWidth="1"/>
    <col min="4876" max="4876" width="9.42578125" style="1" customWidth="1"/>
    <col min="4877" max="4877" width="8.28515625" style="1" bestFit="1" customWidth="1"/>
    <col min="4878" max="4878" width="7" style="1" bestFit="1" customWidth="1"/>
    <col min="4879" max="4883" width="9.140625" style="1"/>
    <col min="4884" max="4884" width="9.7109375" style="1" customWidth="1"/>
    <col min="4885" max="5129" width="9.140625" style="1"/>
    <col min="5130" max="5130" width="4.140625" style="1" customWidth="1"/>
    <col min="5131" max="5131" width="25.140625" style="1" customWidth="1"/>
    <col min="5132" max="5132" width="9.42578125" style="1" customWidth="1"/>
    <col min="5133" max="5133" width="8.28515625" style="1" bestFit="1" customWidth="1"/>
    <col min="5134" max="5134" width="7" style="1" bestFit="1" customWidth="1"/>
    <col min="5135" max="5139" width="9.140625" style="1"/>
    <col min="5140" max="5140" width="9.7109375" style="1" customWidth="1"/>
    <col min="5141" max="5385" width="9.140625" style="1"/>
    <col min="5386" max="5386" width="4.140625" style="1" customWidth="1"/>
    <col min="5387" max="5387" width="25.140625" style="1" customWidth="1"/>
    <col min="5388" max="5388" width="9.42578125" style="1" customWidth="1"/>
    <col min="5389" max="5389" width="8.28515625" style="1" bestFit="1" customWidth="1"/>
    <col min="5390" max="5390" width="7" style="1" bestFit="1" customWidth="1"/>
    <col min="5391" max="5395" width="9.140625" style="1"/>
    <col min="5396" max="5396" width="9.7109375" style="1" customWidth="1"/>
    <col min="5397" max="5641" width="9.140625" style="1"/>
    <col min="5642" max="5642" width="4.140625" style="1" customWidth="1"/>
    <col min="5643" max="5643" width="25.140625" style="1" customWidth="1"/>
    <col min="5644" max="5644" width="9.42578125" style="1" customWidth="1"/>
    <col min="5645" max="5645" width="8.28515625" style="1" bestFit="1" customWidth="1"/>
    <col min="5646" max="5646" width="7" style="1" bestFit="1" customWidth="1"/>
    <col min="5647" max="5651" width="9.140625" style="1"/>
    <col min="5652" max="5652" width="9.7109375" style="1" customWidth="1"/>
    <col min="5653" max="5897" width="9.140625" style="1"/>
    <col min="5898" max="5898" width="4.140625" style="1" customWidth="1"/>
    <col min="5899" max="5899" width="25.140625" style="1" customWidth="1"/>
    <col min="5900" max="5900" width="9.42578125" style="1" customWidth="1"/>
    <col min="5901" max="5901" width="8.28515625" style="1" bestFit="1" customWidth="1"/>
    <col min="5902" max="5902" width="7" style="1" bestFit="1" customWidth="1"/>
    <col min="5903" max="5907" width="9.140625" style="1"/>
    <col min="5908" max="5908" width="9.7109375" style="1" customWidth="1"/>
    <col min="5909" max="6153" width="9.140625" style="1"/>
    <col min="6154" max="6154" width="4.140625" style="1" customWidth="1"/>
    <col min="6155" max="6155" width="25.140625" style="1" customWidth="1"/>
    <col min="6156" max="6156" width="9.42578125" style="1" customWidth="1"/>
    <col min="6157" max="6157" width="8.28515625" style="1" bestFit="1" customWidth="1"/>
    <col min="6158" max="6158" width="7" style="1" bestFit="1" customWidth="1"/>
    <col min="6159" max="6163" width="9.140625" style="1"/>
    <col min="6164" max="6164" width="9.7109375" style="1" customWidth="1"/>
    <col min="6165" max="6409" width="9.140625" style="1"/>
    <col min="6410" max="6410" width="4.140625" style="1" customWidth="1"/>
    <col min="6411" max="6411" width="25.140625" style="1" customWidth="1"/>
    <col min="6412" max="6412" width="9.42578125" style="1" customWidth="1"/>
    <col min="6413" max="6413" width="8.28515625" style="1" bestFit="1" customWidth="1"/>
    <col min="6414" max="6414" width="7" style="1" bestFit="1" customWidth="1"/>
    <col min="6415" max="6419" width="9.140625" style="1"/>
    <col min="6420" max="6420" width="9.7109375" style="1" customWidth="1"/>
    <col min="6421" max="6665" width="9.140625" style="1"/>
    <col min="6666" max="6666" width="4.140625" style="1" customWidth="1"/>
    <col min="6667" max="6667" width="25.140625" style="1" customWidth="1"/>
    <col min="6668" max="6668" width="9.42578125" style="1" customWidth="1"/>
    <col min="6669" max="6669" width="8.28515625" style="1" bestFit="1" customWidth="1"/>
    <col min="6670" max="6670" width="7" style="1" bestFit="1" customWidth="1"/>
    <col min="6671" max="6675" width="9.140625" style="1"/>
    <col min="6676" max="6676" width="9.7109375" style="1" customWidth="1"/>
    <col min="6677" max="6921" width="9.140625" style="1"/>
    <col min="6922" max="6922" width="4.140625" style="1" customWidth="1"/>
    <col min="6923" max="6923" width="25.140625" style="1" customWidth="1"/>
    <col min="6924" max="6924" width="9.42578125" style="1" customWidth="1"/>
    <col min="6925" max="6925" width="8.28515625" style="1" bestFit="1" customWidth="1"/>
    <col min="6926" max="6926" width="7" style="1" bestFit="1" customWidth="1"/>
    <col min="6927" max="6931" width="9.140625" style="1"/>
    <col min="6932" max="6932" width="9.7109375" style="1" customWidth="1"/>
    <col min="6933" max="7177" width="9.140625" style="1"/>
    <col min="7178" max="7178" width="4.140625" style="1" customWidth="1"/>
    <col min="7179" max="7179" width="25.140625" style="1" customWidth="1"/>
    <col min="7180" max="7180" width="9.42578125" style="1" customWidth="1"/>
    <col min="7181" max="7181" width="8.28515625" style="1" bestFit="1" customWidth="1"/>
    <col min="7182" max="7182" width="7" style="1" bestFit="1" customWidth="1"/>
    <col min="7183" max="7187" width="9.140625" style="1"/>
    <col min="7188" max="7188" width="9.7109375" style="1" customWidth="1"/>
    <col min="7189" max="7433" width="9.140625" style="1"/>
    <col min="7434" max="7434" width="4.140625" style="1" customWidth="1"/>
    <col min="7435" max="7435" width="25.140625" style="1" customWidth="1"/>
    <col min="7436" max="7436" width="9.42578125" style="1" customWidth="1"/>
    <col min="7437" max="7437" width="8.28515625" style="1" bestFit="1" customWidth="1"/>
    <col min="7438" max="7438" width="7" style="1" bestFit="1" customWidth="1"/>
    <col min="7439" max="7443" width="9.140625" style="1"/>
    <col min="7444" max="7444" width="9.7109375" style="1" customWidth="1"/>
    <col min="7445" max="7689" width="9.140625" style="1"/>
    <col min="7690" max="7690" width="4.140625" style="1" customWidth="1"/>
    <col min="7691" max="7691" width="25.140625" style="1" customWidth="1"/>
    <col min="7692" max="7692" width="9.42578125" style="1" customWidth="1"/>
    <col min="7693" max="7693" width="8.28515625" style="1" bestFit="1" customWidth="1"/>
    <col min="7694" max="7694" width="7" style="1" bestFit="1" customWidth="1"/>
    <col min="7695" max="7699" width="9.140625" style="1"/>
    <col min="7700" max="7700" width="9.7109375" style="1" customWidth="1"/>
    <col min="7701" max="7945" width="9.140625" style="1"/>
    <col min="7946" max="7946" width="4.140625" style="1" customWidth="1"/>
    <col min="7947" max="7947" width="25.140625" style="1" customWidth="1"/>
    <col min="7948" max="7948" width="9.42578125" style="1" customWidth="1"/>
    <col min="7949" max="7949" width="8.28515625" style="1" bestFit="1" customWidth="1"/>
    <col min="7950" max="7950" width="7" style="1" bestFit="1" customWidth="1"/>
    <col min="7951" max="7955" width="9.140625" style="1"/>
    <col min="7956" max="7956" width="9.7109375" style="1" customWidth="1"/>
    <col min="7957" max="8201" width="9.140625" style="1"/>
    <col min="8202" max="8202" width="4.140625" style="1" customWidth="1"/>
    <col min="8203" max="8203" width="25.140625" style="1" customWidth="1"/>
    <col min="8204" max="8204" width="9.42578125" style="1" customWidth="1"/>
    <col min="8205" max="8205" width="8.28515625" style="1" bestFit="1" customWidth="1"/>
    <col min="8206" max="8206" width="7" style="1" bestFit="1" customWidth="1"/>
    <col min="8207" max="8211" width="9.140625" style="1"/>
    <col min="8212" max="8212" width="9.7109375" style="1" customWidth="1"/>
    <col min="8213" max="8457" width="9.140625" style="1"/>
    <col min="8458" max="8458" width="4.140625" style="1" customWidth="1"/>
    <col min="8459" max="8459" width="25.140625" style="1" customWidth="1"/>
    <col min="8460" max="8460" width="9.42578125" style="1" customWidth="1"/>
    <col min="8461" max="8461" width="8.28515625" style="1" bestFit="1" customWidth="1"/>
    <col min="8462" max="8462" width="7" style="1" bestFit="1" customWidth="1"/>
    <col min="8463" max="8467" width="9.140625" style="1"/>
    <col min="8468" max="8468" width="9.7109375" style="1" customWidth="1"/>
    <col min="8469" max="8713" width="9.140625" style="1"/>
    <col min="8714" max="8714" width="4.140625" style="1" customWidth="1"/>
    <col min="8715" max="8715" width="25.140625" style="1" customWidth="1"/>
    <col min="8716" max="8716" width="9.42578125" style="1" customWidth="1"/>
    <col min="8717" max="8717" width="8.28515625" style="1" bestFit="1" customWidth="1"/>
    <col min="8718" max="8718" width="7" style="1" bestFit="1" customWidth="1"/>
    <col min="8719" max="8723" width="9.140625" style="1"/>
    <col min="8724" max="8724" width="9.7109375" style="1" customWidth="1"/>
    <col min="8725" max="8969" width="9.140625" style="1"/>
    <col min="8970" max="8970" width="4.140625" style="1" customWidth="1"/>
    <col min="8971" max="8971" width="25.140625" style="1" customWidth="1"/>
    <col min="8972" max="8972" width="9.42578125" style="1" customWidth="1"/>
    <col min="8973" max="8973" width="8.28515625" style="1" bestFit="1" customWidth="1"/>
    <col min="8974" max="8974" width="7" style="1" bestFit="1" customWidth="1"/>
    <col min="8975" max="8979" width="9.140625" style="1"/>
    <col min="8980" max="8980" width="9.7109375" style="1" customWidth="1"/>
    <col min="8981" max="9225" width="9.140625" style="1"/>
    <col min="9226" max="9226" width="4.140625" style="1" customWidth="1"/>
    <col min="9227" max="9227" width="25.140625" style="1" customWidth="1"/>
    <col min="9228" max="9228" width="9.42578125" style="1" customWidth="1"/>
    <col min="9229" max="9229" width="8.28515625" style="1" bestFit="1" customWidth="1"/>
    <col min="9230" max="9230" width="7" style="1" bestFit="1" customWidth="1"/>
    <col min="9231" max="9235" width="9.140625" style="1"/>
    <col min="9236" max="9236" width="9.7109375" style="1" customWidth="1"/>
    <col min="9237" max="9481" width="9.140625" style="1"/>
    <col min="9482" max="9482" width="4.140625" style="1" customWidth="1"/>
    <col min="9483" max="9483" width="25.140625" style="1" customWidth="1"/>
    <col min="9484" max="9484" width="9.42578125" style="1" customWidth="1"/>
    <col min="9485" max="9485" width="8.28515625" style="1" bestFit="1" customWidth="1"/>
    <col min="9486" max="9486" width="7" style="1" bestFit="1" customWidth="1"/>
    <col min="9487" max="9491" width="9.140625" style="1"/>
    <col min="9492" max="9492" width="9.7109375" style="1" customWidth="1"/>
    <col min="9493" max="9737" width="9.140625" style="1"/>
    <col min="9738" max="9738" width="4.140625" style="1" customWidth="1"/>
    <col min="9739" max="9739" width="25.140625" style="1" customWidth="1"/>
    <col min="9740" max="9740" width="9.42578125" style="1" customWidth="1"/>
    <col min="9741" max="9741" width="8.28515625" style="1" bestFit="1" customWidth="1"/>
    <col min="9742" max="9742" width="7" style="1" bestFit="1" customWidth="1"/>
    <col min="9743" max="9747" width="9.140625" style="1"/>
    <col min="9748" max="9748" width="9.7109375" style="1" customWidth="1"/>
    <col min="9749" max="9993" width="9.140625" style="1"/>
    <col min="9994" max="9994" width="4.140625" style="1" customWidth="1"/>
    <col min="9995" max="9995" width="25.140625" style="1" customWidth="1"/>
    <col min="9996" max="9996" width="9.42578125" style="1" customWidth="1"/>
    <col min="9997" max="9997" width="8.28515625" style="1" bestFit="1" customWidth="1"/>
    <col min="9998" max="9998" width="7" style="1" bestFit="1" customWidth="1"/>
    <col min="9999" max="10003" width="9.140625" style="1"/>
    <col min="10004" max="10004" width="9.7109375" style="1" customWidth="1"/>
    <col min="10005" max="10249" width="9.140625" style="1"/>
    <col min="10250" max="10250" width="4.140625" style="1" customWidth="1"/>
    <col min="10251" max="10251" width="25.140625" style="1" customWidth="1"/>
    <col min="10252" max="10252" width="9.42578125" style="1" customWidth="1"/>
    <col min="10253" max="10253" width="8.28515625" style="1" bestFit="1" customWidth="1"/>
    <col min="10254" max="10254" width="7" style="1" bestFit="1" customWidth="1"/>
    <col min="10255" max="10259" width="9.140625" style="1"/>
    <col min="10260" max="10260" width="9.7109375" style="1" customWidth="1"/>
    <col min="10261" max="10505" width="9.140625" style="1"/>
    <col min="10506" max="10506" width="4.140625" style="1" customWidth="1"/>
    <col min="10507" max="10507" width="25.140625" style="1" customWidth="1"/>
    <col min="10508" max="10508" width="9.42578125" style="1" customWidth="1"/>
    <col min="10509" max="10509" width="8.28515625" style="1" bestFit="1" customWidth="1"/>
    <col min="10510" max="10510" width="7" style="1" bestFit="1" customWidth="1"/>
    <col min="10511" max="10515" width="9.140625" style="1"/>
    <col min="10516" max="10516" width="9.7109375" style="1" customWidth="1"/>
    <col min="10517" max="10761" width="9.140625" style="1"/>
    <col min="10762" max="10762" width="4.140625" style="1" customWidth="1"/>
    <col min="10763" max="10763" width="25.140625" style="1" customWidth="1"/>
    <col min="10764" max="10764" width="9.42578125" style="1" customWidth="1"/>
    <col min="10765" max="10765" width="8.28515625" style="1" bestFit="1" customWidth="1"/>
    <col min="10766" max="10766" width="7" style="1" bestFit="1" customWidth="1"/>
    <col min="10767" max="10771" width="9.140625" style="1"/>
    <col min="10772" max="10772" width="9.7109375" style="1" customWidth="1"/>
    <col min="10773" max="11017" width="9.140625" style="1"/>
    <col min="11018" max="11018" width="4.140625" style="1" customWidth="1"/>
    <col min="11019" max="11019" width="25.140625" style="1" customWidth="1"/>
    <col min="11020" max="11020" width="9.42578125" style="1" customWidth="1"/>
    <col min="11021" max="11021" width="8.28515625" style="1" bestFit="1" customWidth="1"/>
    <col min="11022" max="11022" width="7" style="1" bestFit="1" customWidth="1"/>
    <col min="11023" max="11027" width="9.140625" style="1"/>
    <col min="11028" max="11028" width="9.7109375" style="1" customWidth="1"/>
    <col min="11029" max="11273" width="9.140625" style="1"/>
    <col min="11274" max="11274" width="4.140625" style="1" customWidth="1"/>
    <col min="11275" max="11275" width="25.140625" style="1" customWidth="1"/>
    <col min="11276" max="11276" width="9.42578125" style="1" customWidth="1"/>
    <col min="11277" max="11277" width="8.28515625" style="1" bestFit="1" customWidth="1"/>
    <col min="11278" max="11278" width="7" style="1" bestFit="1" customWidth="1"/>
    <col min="11279" max="11283" width="9.140625" style="1"/>
    <col min="11284" max="11284" width="9.7109375" style="1" customWidth="1"/>
    <col min="11285" max="11529" width="9.140625" style="1"/>
    <col min="11530" max="11530" width="4.140625" style="1" customWidth="1"/>
    <col min="11531" max="11531" width="25.140625" style="1" customWidth="1"/>
    <col min="11532" max="11532" width="9.42578125" style="1" customWidth="1"/>
    <col min="11533" max="11533" width="8.28515625" style="1" bestFit="1" customWidth="1"/>
    <col min="11534" max="11534" width="7" style="1" bestFit="1" customWidth="1"/>
    <col min="11535" max="11539" width="9.140625" style="1"/>
    <col min="11540" max="11540" width="9.7109375" style="1" customWidth="1"/>
    <col min="11541" max="11785" width="9.140625" style="1"/>
    <col min="11786" max="11786" width="4.140625" style="1" customWidth="1"/>
    <col min="11787" max="11787" width="25.140625" style="1" customWidth="1"/>
    <col min="11788" max="11788" width="9.42578125" style="1" customWidth="1"/>
    <col min="11789" max="11789" width="8.28515625" style="1" bestFit="1" customWidth="1"/>
    <col min="11790" max="11790" width="7" style="1" bestFit="1" customWidth="1"/>
    <col min="11791" max="11795" width="9.140625" style="1"/>
    <col min="11796" max="11796" width="9.7109375" style="1" customWidth="1"/>
    <col min="11797" max="12041" width="9.140625" style="1"/>
    <col min="12042" max="12042" width="4.140625" style="1" customWidth="1"/>
    <col min="12043" max="12043" width="25.140625" style="1" customWidth="1"/>
    <col min="12044" max="12044" width="9.42578125" style="1" customWidth="1"/>
    <col min="12045" max="12045" width="8.28515625" style="1" bestFit="1" customWidth="1"/>
    <col min="12046" max="12046" width="7" style="1" bestFit="1" customWidth="1"/>
    <col min="12047" max="12051" width="9.140625" style="1"/>
    <col min="12052" max="12052" width="9.7109375" style="1" customWidth="1"/>
    <col min="12053" max="12297" width="9.140625" style="1"/>
    <col min="12298" max="12298" width="4.140625" style="1" customWidth="1"/>
    <col min="12299" max="12299" width="25.140625" style="1" customWidth="1"/>
    <col min="12300" max="12300" width="9.42578125" style="1" customWidth="1"/>
    <col min="12301" max="12301" width="8.28515625" style="1" bestFit="1" customWidth="1"/>
    <col min="12302" max="12302" width="7" style="1" bestFit="1" customWidth="1"/>
    <col min="12303" max="12307" width="9.140625" style="1"/>
    <col min="12308" max="12308" width="9.7109375" style="1" customWidth="1"/>
    <col min="12309" max="12553" width="9.140625" style="1"/>
    <col min="12554" max="12554" width="4.140625" style="1" customWidth="1"/>
    <col min="12555" max="12555" width="25.140625" style="1" customWidth="1"/>
    <col min="12556" max="12556" width="9.42578125" style="1" customWidth="1"/>
    <col min="12557" max="12557" width="8.28515625" style="1" bestFit="1" customWidth="1"/>
    <col min="12558" max="12558" width="7" style="1" bestFit="1" customWidth="1"/>
    <col min="12559" max="12563" width="9.140625" style="1"/>
    <col min="12564" max="12564" width="9.7109375" style="1" customWidth="1"/>
    <col min="12565" max="12809" width="9.140625" style="1"/>
    <col min="12810" max="12810" width="4.140625" style="1" customWidth="1"/>
    <col min="12811" max="12811" width="25.140625" style="1" customWidth="1"/>
    <col min="12812" max="12812" width="9.42578125" style="1" customWidth="1"/>
    <col min="12813" max="12813" width="8.28515625" style="1" bestFit="1" customWidth="1"/>
    <col min="12814" max="12814" width="7" style="1" bestFit="1" customWidth="1"/>
    <col min="12815" max="12819" width="9.140625" style="1"/>
    <col min="12820" max="12820" width="9.7109375" style="1" customWidth="1"/>
    <col min="12821" max="13065" width="9.140625" style="1"/>
    <col min="13066" max="13066" width="4.140625" style="1" customWidth="1"/>
    <col min="13067" max="13067" width="25.140625" style="1" customWidth="1"/>
    <col min="13068" max="13068" width="9.42578125" style="1" customWidth="1"/>
    <col min="13069" max="13069" width="8.28515625" style="1" bestFit="1" customWidth="1"/>
    <col min="13070" max="13070" width="7" style="1" bestFit="1" customWidth="1"/>
    <col min="13071" max="13075" width="9.140625" style="1"/>
    <col min="13076" max="13076" width="9.7109375" style="1" customWidth="1"/>
    <col min="13077" max="13321" width="9.140625" style="1"/>
    <col min="13322" max="13322" width="4.140625" style="1" customWidth="1"/>
    <col min="13323" max="13323" width="25.140625" style="1" customWidth="1"/>
    <col min="13324" max="13324" width="9.42578125" style="1" customWidth="1"/>
    <col min="13325" max="13325" width="8.28515625" style="1" bestFit="1" customWidth="1"/>
    <col min="13326" max="13326" width="7" style="1" bestFit="1" customWidth="1"/>
    <col min="13327" max="13331" width="9.140625" style="1"/>
    <col min="13332" max="13332" width="9.7109375" style="1" customWidth="1"/>
    <col min="13333" max="13577" width="9.140625" style="1"/>
    <col min="13578" max="13578" width="4.140625" style="1" customWidth="1"/>
    <col min="13579" max="13579" width="25.140625" style="1" customWidth="1"/>
    <col min="13580" max="13580" width="9.42578125" style="1" customWidth="1"/>
    <col min="13581" max="13581" width="8.28515625" style="1" bestFit="1" customWidth="1"/>
    <col min="13582" max="13582" width="7" style="1" bestFit="1" customWidth="1"/>
    <col min="13583" max="13587" width="9.140625" style="1"/>
    <col min="13588" max="13588" width="9.7109375" style="1" customWidth="1"/>
    <col min="13589" max="13833" width="9.140625" style="1"/>
    <col min="13834" max="13834" width="4.140625" style="1" customWidth="1"/>
    <col min="13835" max="13835" width="25.140625" style="1" customWidth="1"/>
    <col min="13836" max="13836" width="9.42578125" style="1" customWidth="1"/>
    <col min="13837" max="13837" width="8.28515625" style="1" bestFit="1" customWidth="1"/>
    <col min="13838" max="13838" width="7" style="1" bestFit="1" customWidth="1"/>
    <col min="13839" max="13843" width="9.140625" style="1"/>
    <col min="13844" max="13844" width="9.7109375" style="1" customWidth="1"/>
    <col min="13845" max="14089" width="9.140625" style="1"/>
    <col min="14090" max="14090" width="4.140625" style="1" customWidth="1"/>
    <col min="14091" max="14091" width="25.140625" style="1" customWidth="1"/>
    <col min="14092" max="14092" width="9.42578125" style="1" customWidth="1"/>
    <col min="14093" max="14093" width="8.28515625" style="1" bestFit="1" customWidth="1"/>
    <col min="14094" max="14094" width="7" style="1" bestFit="1" customWidth="1"/>
    <col min="14095" max="14099" width="9.140625" style="1"/>
    <col min="14100" max="14100" width="9.7109375" style="1" customWidth="1"/>
    <col min="14101" max="14345" width="9.140625" style="1"/>
    <col min="14346" max="14346" width="4.140625" style="1" customWidth="1"/>
    <col min="14347" max="14347" width="25.140625" style="1" customWidth="1"/>
    <col min="14348" max="14348" width="9.42578125" style="1" customWidth="1"/>
    <col min="14349" max="14349" width="8.28515625" style="1" bestFit="1" customWidth="1"/>
    <col min="14350" max="14350" width="7" style="1" bestFit="1" customWidth="1"/>
    <col min="14351" max="14355" width="9.140625" style="1"/>
    <col min="14356" max="14356" width="9.7109375" style="1" customWidth="1"/>
    <col min="14357" max="14601" width="9.140625" style="1"/>
    <col min="14602" max="14602" width="4.140625" style="1" customWidth="1"/>
    <col min="14603" max="14603" width="25.140625" style="1" customWidth="1"/>
    <col min="14604" max="14604" width="9.42578125" style="1" customWidth="1"/>
    <col min="14605" max="14605" width="8.28515625" style="1" bestFit="1" customWidth="1"/>
    <col min="14606" max="14606" width="7" style="1" bestFit="1" customWidth="1"/>
    <col min="14607" max="14611" width="9.140625" style="1"/>
    <col min="14612" max="14612" width="9.7109375" style="1" customWidth="1"/>
    <col min="14613" max="14857" width="9.140625" style="1"/>
    <col min="14858" max="14858" width="4.140625" style="1" customWidth="1"/>
    <col min="14859" max="14859" width="25.140625" style="1" customWidth="1"/>
    <col min="14860" max="14860" width="9.42578125" style="1" customWidth="1"/>
    <col min="14861" max="14861" width="8.28515625" style="1" bestFit="1" customWidth="1"/>
    <col min="14862" max="14862" width="7" style="1" bestFit="1" customWidth="1"/>
    <col min="14863" max="14867" width="9.140625" style="1"/>
    <col min="14868" max="14868" width="9.7109375" style="1" customWidth="1"/>
    <col min="14869" max="15113" width="9.140625" style="1"/>
    <col min="15114" max="15114" width="4.140625" style="1" customWidth="1"/>
    <col min="15115" max="15115" width="25.140625" style="1" customWidth="1"/>
    <col min="15116" max="15116" width="9.42578125" style="1" customWidth="1"/>
    <col min="15117" max="15117" width="8.28515625" style="1" bestFit="1" customWidth="1"/>
    <col min="15118" max="15118" width="7" style="1" bestFit="1" customWidth="1"/>
    <col min="15119" max="15123" width="9.140625" style="1"/>
    <col min="15124" max="15124" width="9.7109375" style="1" customWidth="1"/>
    <col min="15125" max="15369" width="9.140625" style="1"/>
    <col min="15370" max="15370" width="4.140625" style="1" customWidth="1"/>
    <col min="15371" max="15371" width="25.140625" style="1" customWidth="1"/>
    <col min="15372" max="15372" width="9.42578125" style="1" customWidth="1"/>
    <col min="15373" max="15373" width="8.28515625" style="1" bestFit="1" customWidth="1"/>
    <col min="15374" max="15374" width="7" style="1" bestFit="1" customWidth="1"/>
    <col min="15375" max="15379" width="9.140625" style="1"/>
    <col min="15380" max="15380" width="9.7109375" style="1" customWidth="1"/>
    <col min="15381" max="15625" width="9.140625" style="1"/>
    <col min="15626" max="15626" width="4.140625" style="1" customWidth="1"/>
    <col min="15627" max="15627" width="25.140625" style="1" customWidth="1"/>
    <col min="15628" max="15628" width="9.42578125" style="1" customWidth="1"/>
    <col min="15629" max="15629" width="8.28515625" style="1" bestFit="1" customWidth="1"/>
    <col min="15630" max="15630" width="7" style="1" bestFit="1" customWidth="1"/>
    <col min="15631" max="15635" width="9.140625" style="1"/>
    <col min="15636" max="15636" width="9.7109375" style="1" customWidth="1"/>
    <col min="15637" max="15881" width="9.140625" style="1"/>
    <col min="15882" max="15882" width="4.140625" style="1" customWidth="1"/>
    <col min="15883" max="15883" width="25.140625" style="1" customWidth="1"/>
    <col min="15884" max="15884" width="9.42578125" style="1" customWidth="1"/>
    <col min="15885" max="15885" width="8.28515625" style="1" bestFit="1" customWidth="1"/>
    <col min="15886" max="15886" width="7" style="1" bestFit="1" customWidth="1"/>
    <col min="15887" max="15891" width="9.140625" style="1"/>
    <col min="15892" max="15892" width="9.7109375" style="1" customWidth="1"/>
    <col min="15893" max="16137" width="9.140625" style="1"/>
    <col min="16138" max="16138" width="4.140625" style="1" customWidth="1"/>
    <col min="16139" max="16139" width="25.140625" style="1" customWidth="1"/>
    <col min="16140" max="16140" width="9.42578125" style="1" customWidth="1"/>
    <col min="16141" max="16141" width="8.28515625" style="1" bestFit="1" customWidth="1"/>
    <col min="16142" max="16142" width="7" style="1" bestFit="1" customWidth="1"/>
    <col min="16143" max="16147" width="9.140625" style="1"/>
    <col min="16148" max="16148" width="9.7109375" style="1" customWidth="1"/>
    <col min="16149" max="16384" width="9.140625" style="1"/>
  </cols>
  <sheetData>
    <row r="1" spans="1:32" ht="50.25" customHeight="1" x14ac:dyDescent="0.25">
      <c r="A1" s="58" t="s">
        <v>97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32" ht="16.5" thickBot="1" x14ac:dyDescent="0.3">
      <c r="B2" s="2"/>
      <c r="C2" s="2" t="s">
        <v>89</v>
      </c>
      <c r="G2" s="2" t="s">
        <v>90</v>
      </c>
      <c r="L2" s="43">
        <v>43452</v>
      </c>
      <c r="M2" s="63"/>
      <c r="N2" s="63"/>
      <c r="O2" s="64">
        <v>43413</v>
      </c>
      <c r="P2" s="64"/>
      <c r="Q2" s="64"/>
      <c r="S2" s="43" t="s">
        <v>79</v>
      </c>
      <c r="U2" s="43" t="s">
        <v>81</v>
      </c>
      <c r="X2" s="43" t="s">
        <v>82</v>
      </c>
      <c r="AA2" s="43" t="s">
        <v>85</v>
      </c>
    </row>
    <row r="3" spans="1:32" x14ac:dyDescent="0.2">
      <c r="A3" s="59" t="s">
        <v>0</v>
      </c>
      <c r="B3" s="61" t="s">
        <v>1</v>
      </c>
      <c r="C3" s="56" t="s">
        <v>2</v>
      </c>
      <c r="D3" s="56"/>
      <c r="E3" s="56"/>
      <c r="F3" s="56" t="s">
        <v>96</v>
      </c>
      <c r="G3" s="56"/>
      <c r="H3" s="56"/>
      <c r="I3" s="56" t="s">
        <v>3</v>
      </c>
      <c r="J3" s="56"/>
      <c r="K3" s="57"/>
      <c r="L3" s="56" t="s">
        <v>78</v>
      </c>
      <c r="M3" s="56"/>
      <c r="N3" s="56"/>
      <c r="O3" s="53" t="s">
        <v>26</v>
      </c>
      <c r="P3" s="53"/>
      <c r="Q3" s="53"/>
      <c r="R3" s="53" t="s">
        <v>77</v>
      </c>
      <c r="S3" s="53"/>
      <c r="T3" s="54"/>
      <c r="U3" s="53" t="s">
        <v>26</v>
      </c>
      <c r="V3" s="53"/>
      <c r="W3" s="53"/>
      <c r="X3" s="53" t="s">
        <v>77</v>
      </c>
      <c r="Y3" s="53"/>
      <c r="Z3" s="54"/>
      <c r="AA3" s="53" t="s">
        <v>26</v>
      </c>
      <c r="AB3" s="53"/>
      <c r="AC3" s="53"/>
      <c r="AD3" s="55" t="s">
        <v>88</v>
      </c>
      <c r="AE3" s="56"/>
      <c r="AF3" s="57"/>
    </row>
    <row r="4" spans="1:32" ht="25.5" x14ac:dyDescent="0.2">
      <c r="A4" s="60"/>
      <c r="B4" s="62"/>
      <c r="C4" s="3" t="s">
        <v>4</v>
      </c>
      <c r="D4" s="3" t="s">
        <v>5</v>
      </c>
      <c r="E4" s="3" t="s">
        <v>6</v>
      </c>
      <c r="F4" s="3" t="s">
        <v>4</v>
      </c>
      <c r="G4" s="3" t="s">
        <v>5</v>
      </c>
      <c r="H4" s="3" t="s">
        <v>6</v>
      </c>
      <c r="I4" s="3" t="s">
        <v>4</v>
      </c>
      <c r="J4" s="3" t="s">
        <v>5</v>
      </c>
      <c r="K4" s="4" t="s">
        <v>6</v>
      </c>
      <c r="L4" s="44" t="s">
        <v>4</v>
      </c>
      <c r="M4" s="3" t="s">
        <v>5</v>
      </c>
      <c r="N4" s="3" t="s">
        <v>6</v>
      </c>
      <c r="O4" s="3" t="s">
        <v>4</v>
      </c>
      <c r="P4" s="3" t="s">
        <v>5</v>
      </c>
      <c r="Q4" s="3" t="s">
        <v>6</v>
      </c>
      <c r="R4" s="3" t="s">
        <v>4</v>
      </c>
      <c r="S4" s="3" t="s">
        <v>5</v>
      </c>
      <c r="T4" s="31" t="s">
        <v>6</v>
      </c>
      <c r="U4" s="45" t="s">
        <v>4</v>
      </c>
      <c r="V4" s="45" t="s">
        <v>5</v>
      </c>
      <c r="W4" s="45" t="s">
        <v>6</v>
      </c>
      <c r="X4" s="45" t="s">
        <v>4</v>
      </c>
      <c r="Y4" s="45" t="s">
        <v>5</v>
      </c>
      <c r="Z4" s="45" t="s">
        <v>6</v>
      </c>
      <c r="AA4" s="50" t="s">
        <v>4</v>
      </c>
      <c r="AB4" s="50" t="s">
        <v>5</v>
      </c>
      <c r="AC4" s="50" t="s">
        <v>6</v>
      </c>
      <c r="AD4" s="45" t="s">
        <v>4</v>
      </c>
      <c r="AE4" s="3" t="s">
        <v>5</v>
      </c>
      <c r="AF4" s="4" t="s">
        <v>6</v>
      </c>
    </row>
    <row r="5" spans="1:32" ht="17.25" x14ac:dyDescent="0.3">
      <c r="A5" s="5">
        <v>1</v>
      </c>
      <c r="B5" s="6" t="s">
        <v>7</v>
      </c>
      <c r="C5" s="7">
        <v>800</v>
      </c>
      <c r="D5" s="7">
        <v>675</v>
      </c>
      <c r="E5" s="8">
        <f>IF(C5=0,0,D5/C5*100)</f>
        <v>84.375</v>
      </c>
      <c r="F5" s="7">
        <v>35</v>
      </c>
      <c r="G5" s="7">
        <v>35</v>
      </c>
      <c r="H5" s="8">
        <f>G5/F5*100</f>
        <v>100</v>
      </c>
      <c r="I5" s="7"/>
      <c r="J5" s="7"/>
      <c r="K5" s="8" t="e">
        <f>J5/I5*100</f>
        <v>#DIV/0!</v>
      </c>
      <c r="L5" s="7">
        <v>805</v>
      </c>
      <c r="M5" s="7">
        <v>680</v>
      </c>
      <c r="N5" s="40">
        <f>M5/L5</f>
        <v>0.84472049689440998</v>
      </c>
      <c r="O5" s="7"/>
      <c r="P5" s="7"/>
      <c r="Q5" s="40" t="e">
        <f>P5/O5</f>
        <v>#DIV/0!</v>
      </c>
      <c r="R5" s="7"/>
      <c r="S5" s="7"/>
      <c r="T5" s="32" t="e">
        <f>S5/R5*100</f>
        <v>#DIV/0!</v>
      </c>
      <c r="U5" s="7"/>
      <c r="V5" s="7"/>
      <c r="W5" s="8" t="e">
        <f>V5/U5*100</f>
        <v>#DIV/0!</v>
      </c>
      <c r="X5" s="7"/>
      <c r="Y5" s="7"/>
      <c r="Z5" s="8" t="e">
        <f>Y5/X5*100</f>
        <v>#DIV/0!</v>
      </c>
      <c r="AA5" s="7"/>
      <c r="AB5" s="7"/>
      <c r="AC5" s="51"/>
      <c r="AD5" s="47">
        <f>C5+F5+L5+O5+R5+U5+X5</f>
        <v>1640</v>
      </c>
      <c r="AE5" s="7">
        <f>D5+G5+M5+P5+S5+V5+Y5</f>
        <v>1390</v>
      </c>
      <c r="AF5" s="34">
        <f>AE5/AD5*100</f>
        <v>84.756097560975604</v>
      </c>
    </row>
    <row r="6" spans="1:32" ht="17.25" x14ac:dyDescent="0.3">
      <c r="A6" s="5">
        <v>2</v>
      </c>
      <c r="B6" s="6" t="s">
        <v>8</v>
      </c>
      <c r="C6" s="7">
        <v>574</v>
      </c>
      <c r="D6" s="7">
        <v>438</v>
      </c>
      <c r="E6" s="8">
        <f t="shared" ref="E6:E23" si="0">IF(C6=0,0,D6/C6*100)</f>
        <v>76.306620209059233</v>
      </c>
      <c r="F6" s="7"/>
      <c r="G6" s="7"/>
      <c r="H6" s="8" t="e">
        <f t="shared" ref="H6:H23" si="1">G6/F6*100</f>
        <v>#DIV/0!</v>
      </c>
      <c r="I6" s="7"/>
      <c r="J6" s="7"/>
      <c r="K6" s="8" t="e">
        <f t="shared" ref="K6:K22" si="2">J6/I6*100</f>
        <v>#DIV/0!</v>
      </c>
      <c r="L6" s="7">
        <v>150</v>
      </c>
      <c r="M6" s="7"/>
      <c r="N6" s="40">
        <f t="shared" ref="N6:N23" si="3">M6/L6</f>
        <v>0</v>
      </c>
      <c r="O6" s="7"/>
      <c r="P6" s="7"/>
      <c r="Q6" s="40" t="e">
        <f>P6/O6</f>
        <v>#DIV/0!</v>
      </c>
      <c r="R6" s="7"/>
      <c r="S6" s="7"/>
      <c r="T6" s="32" t="e">
        <f>S6/R6*100</f>
        <v>#DIV/0!</v>
      </c>
      <c r="U6" s="7"/>
      <c r="V6" s="7"/>
      <c r="W6" s="8" t="e">
        <f t="shared" ref="W6:W23" si="4">V6/U6*100</f>
        <v>#DIV/0!</v>
      </c>
      <c r="X6" s="7"/>
      <c r="Y6" s="7"/>
      <c r="Z6" s="8" t="e">
        <f t="shared" ref="Z6:Z23" si="5">Y6/X6*100</f>
        <v>#DIV/0!</v>
      </c>
      <c r="AA6" s="7"/>
      <c r="AB6" s="7"/>
      <c r="AC6" s="51"/>
      <c r="AD6" s="47">
        <f t="shared" ref="AD6:AD22" si="6">C6+F6+L6+O6+R6+U6+X6</f>
        <v>724</v>
      </c>
      <c r="AE6" s="7">
        <f t="shared" ref="AE6:AE22" si="7">D6+G6+M6+P6+S6+V6+Y6</f>
        <v>438</v>
      </c>
      <c r="AF6" s="34">
        <f t="shared" ref="AF6:AF23" si="8">AE6/AD6*100</f>
        <v>60.497237569060772</v>
      </c>
    </row>
    <row r="7" spans="1:32" ht="17.25" x14ac:dyDescent="0.3">
      <c r="A7" s="5">
        <v>3</v>
      </c>
      <c r="B7" s="6" t="s">
        <v>9</v>
      </c>
      <c r="C7" s="7">
        <v>1416</v>
      </c>
      <c r="D7" s="7">
        <v>1034</v>
      </c>
      <c r="E7" s="8">
        <f t="shared" si="0"/>
        <v>73.022598870056498</v>
      </c>
      <c r="F7" s="7">
        <v>615</v>
      </c>
      <c r="G7" s="7"/>
      <c r="H7" s="8">
        <f t="shared" si="1"/>
        <v>0</v>
      </c>
      <c r="I7" s="7">
        <f t="shared" ref="I7:J22" si="9">C7+F7</f>
        <v>2031</v>
      </c>
      <c r="J7" s="7">
        <f t="shared" si="9"/>
        <v>1034</v>
      </c>
      <c r="K7" s="8">
        <f t="shared" si="2"/>
        <v>50.910881339241755</v>
      </c>
      <c r="L7" s="7">
        <v>6204</v>
      </c>
      <c r="M7" s="7"/>
      <c r="N7" s="40">
        <f t="shared" si="3"/>
        <v>0</v>
      </c>
      <c r="O7" s="7"/>
      <c r="P7" s="7"/>
      <c r="Q7" s="40" t="e">
        <f t="shared" ref="Q7:Q23" si="10">P7/O7</f>
        <v>#DIV/0!</v>
      </c>
      <c r="R7" s="7"/>
      <c r="S7" s="7"/>
      <c r="T7" s="32" t="e">
        <f t="shared" ref="T7:T22" si="11">S7/R7*100</f>
        <v>#DIV/0!</v>
      </c>
      <c r="U7" s="7"/>
      <c r="V7" s="7"/>
      <c r="W7" s="8" t="e">
        <f t="shared" si="4"/>
        <v>#DIV/0!</v>
      </c>
      <c r="X7" s="7"/>
      <c r="Y7" s="7"/>
      <c r="Z7" s="8" t="e">
        <f t="shared" si="5"/>
        <v>#DIV/0!</v>
      </c>
      <c r="AA7" s="7"/>
      <c r="AB7" s="7"/>
      <c r="AC7" s="51"/>
      <c r="AD7" s="47">
        <f t="shared" si="6"/>
        <v>8235</v>
      </c>
      <c r="AE7" s="7">
        <f t="shared" si="7"/>
        <v>1034</v>
      </c>
      <c r="AF7" s="34">
        <f t="shared" si="8"/>
        <v>12.556162720097147</v>
      </c>
    </row>
    <row r="8" spans="1:32" ht="17.25" x14ac:dyDescent="0.3">
      <c r="A8" s="5">
        <v>4</v>
      </c>
      <c r="B8" s="6" t="s">
        <v>10</v>
      </c>
      <c r="C8" s="7">
        <v>407</v>
      </c>
      <c r="D8" s="7">
        <v>407</v>
      </c>
      <c r="E8" s="8">
        <f t="shared" si="0"/>
        <v>100</v>
      </c>
      <c r="F8" s="7">
        <v>1240</v>
      </c>
      <c r="G8" s="7">
        <v>40</v>
      </c>
      <c r="H8" s="8">
        <f t="shared" si="1"/>
        <v>3.225806451612903</v>
      </c>
      <c r="I8" s="7">
        <f t="shared" si="9"/>
        <v>1647</v>
      </c>
      <c r="J8" s="7">
        <f t="shared" si="9"/>
        <v>447</v>
      </c>
      <c r="K8" s="8">
        <f t="shared" si="2"/>
        <v>27.140255009107467</v>
      </c>
      <c r="L8" s="7">
        <v>1031</v>
      </c>
      <c r="M8" s="7">
        <v>371</v>
      </c>
      <c r="N8" s="40">
        <f t="shared" si="3"/>
        <v>0.35984481086323955</v>
      </c>
      <c r="O8" s="7"/>
      <c r="P8" s="7"/>
      <c r="Q8" s="40" t="e">
        <f t="shared" si="10"/>
        <v>#DIV/0!</v>
      </c>
      <c r="R8" s="7"/>
      <c r="S8" s="7"/>
      <c r="T8" s="32" t="e">
        <f t="shared" si="11"/>
        <v>#DIV/0!</v>
      </c>
      <c r="U8" s="7"/>
      <c r="V8" s="7"/>
      <c r="W8" s="8" t="e">
        <f t="shared" si="4"/>
        <v>#DIV/0!</v>
      </c>
      <c r="X8" s="7"/>
      <c r="Y8" s="7"/>
      <c r="Z8" s="8" t="e">
        <f t="shared" si="5"/>
        <v>#DIV/0!</v>
      </c>
      <c r="AA8" s="7"/>
      <c r="AB8" s="7"/>
      <c r="AC8" s="51"/>
      <c r="AD8" s="47">
        <f t="shared" si="6"/>
        <v>2678</v>
      </c>
      <c r="AE8" s="7">
        <f t="shared" si="7"/>
        <v>818</v>
      </c>
      <c r="AF8" s="34">
        <f t="shared" si="8"/>
        <v>30.545182972367442</v>
      </c>
    </row>
    <row r="9" spans="1:32" ht="17.25" x14ac:dyDescent="0.3">
      <c r="A9" s="5">
        <v>5</v>
      </c>
      <c r="B9" s="6" t="s">
        <v>11</v>
      </c>
      <c r="C9" s="7">
        <v>776</v>
      </c>
      <c r="D9" s="7">
        <v>278</v>
      </c>
      <c r="E9" s="8">
        <f t="shared" si="0"/>
        <v>35.824742268041234</v>
      </c>
      <c r="F9" s="7"/>
      <c r="G9" s="7"/>
      <c r="H9" s="8" t="e">
        <f t="shared" si="1"/>
        <v>#DIV/0!</v>
      </c>
      <c r="I9" s="7">
        <f t="shared" si="9"/>
        <v>776</v>
      </c>
      <c r="J9" s="7">
        <f t="shared" si="9"/>
        <v>278</v>
      </c>
      <c r="K9" s="8">
        <f t="shared" si="2"/>
        <v>35.824742268041234</v>
      </c>
      <c r="L9" s="7">
        <v>1000</v>
      </c>
      <c r="M9" s="7"/>
      <c r="N9" s="40">
        <f t="shared" si="3"/>
        <v>0</v>
      </c>
      <c r="O9" s="7"/>
      <c r="P9" s="7"/>
      <c r="Q9" s="40" t="e">
        <f t="shared" si="10"/>
        <v>#DIV/0!</v>
      </c>
      <c r="R9" s="7"/>
      <c r="S9" s="7"/>
      <c r="T9" s="32" t="e">
        <f t="shared" si="11"/>
        <v>#DIV/0!</v>
      </c>
      <c r="U9" s="7"/>
      <c r="V9" s="7"/>
      <c r="W9" s="8" t="e">
        <f t="shared" si="4"/>
        <v>#DIV/0!</v>
      </c>
      <c r="X9" s="7"/>
      <c r="Y9" s="7"/>
      <c r="Z9" s="8" t="e">
        <f t="shared" si="5"/>
        <v>#DIV/0!</v>
      </c>
      <c r="AA9" s="7"/>
      <c r="AB9" s="7"/>
      <c r="AC9" s="51"/>
      <c r="AD9" s="47">
        <f t="shared" si="6"/>
        <v>1776</v>
      </c>
      <c r="AE9" s="7">
        <f t="shared" si="7"/>
        <v>278</v>
      </c>
      <c r="AF9" s="34">
        <f t="shared" si="8"/>
        <v>15.653153153153154</v>
      </c>
    </row>
    <row r="10" spans="1:32" ht="17.25" x14ac:dyDescent="0.3">
      <c r="A10" s="5">
        <v>6</v>
      </c>
      <c r="B10" s="6" t="s">
        <v>12</v>
      </c>
      <c r="C10" s="7">
        <v>2003</v>
      </c>
      <c r="D10" s="7">
        <v>1462</v>
      </c>
      <c r="E10" s="8">
        <f>IF(C10=0,0,D10/C10*100)</f>
        <v>72.990514228657005</v>
      </c>
      <c r="F10" s="7">
        <v>234</v>
      </c>
      <c r="G10" s="7"/>
      <c r="H10" s="8">
        <f t="shared" si="1"/>
        <v>0</v>
      </c>
      <c r="I10" s="7">
        <f t="shared" si="9"/>
        <v>2237</v>
      </c>
      <c r="J10" s="7">
        <f t="shared" si="9"/>
        <v>1462</v>
      </c>
      <c r="K10" s="8">
        <f t="shared" si="2"/>
        <v>65.355386678587394</v>
      </c>
      <c r="L10" s="7">
        <v>3278</v>
      </c>
      <c r="M10" s="7">
        <v>1148</v>
      </c>
      <c r="N10" s="40">
        <f t="shared" si="3"/>
        <v>0.3502135448444173</v>
      </c>
      <c r="O10" s="7"/>
      <c r="P10" s="7"/>
      <c r="Q10" s="40" t="e">
        <f t="shared" si="10"/>
        <v>#DIV/0!</v>
      </c>
      <c r="R10" s="7"/>
      <c r="S10" s="7"/>
      <c r="T10" s="32" t="e">
        <f t="shared" si="11"/>
        <v>#DIV/0!</v>
      </c>
      <c r="U10" s="7"/>
      <c r="V10" s="7"/>
      <c r="W10" s="8" t="e">
        <f t="shared" si="4"/>
        <v>#DIV/0!</v>
      </c>
      <c r="X10" s="7"/>
      <c r="Y10" s="7"/>
      <c r="Z10" s="8" t="e">
        <f t="shared" si="5"/>
        <v>#DIV/0!</v>
      </c>
      <c r="AA10" s="7"/>
      <c r="AB10" s="7"/>
      <c r="AC10" s="51"/>
      <c r="AD10" s="47">
        <f t="shared" si="6"/>
        <v>5515</v>
      </c>
      <c r="AE10" s="7">
        <f t="shared" si="7"/>
        <v>2610</v>
      </c>
      <c r="AF10" s="34">
        <f t="shared" si="8"/>
        <v>47.32547597461469</v>
      </c>
    </row>
    <row r="11" spans="1:32" ht="17.25" x14ac:dyDescent="0.3">
      <c r="A11" s="5">
        <v>7</v>
      </c>
      <c r="B11" s="6" t="s">
        <v>13</v>
      </c>
      <c r="C11" s="7">
        <v>825</v>
      </c>
      <c r="D11" s="7">
        <v>715</v>
      </c>
      <c r="E11" s="8">
        <f t="shared" si="0"/>
        <v>86.666666666666671</v>
      </c>
      <c r="F11" s="7">
        <v>120</v>
      </c>
      <c r="G11" s="7">
        <v>120</v>
      </c>
      <c r="H11" s="8">
        <f t="shared" si="1"/>
        <v>100</v>
      </c>
      <c r="I11" s="7">
        <f t="shared" si="9"/>
        <v>945</v>
      </c>
      <c r="J11" s="7">
        <f t="shared" si="9"/>
        <v>835</v>
      </c>
      <c r="K11" s="8">
        <f t="shared" si="2"/>
        <v>88.359788359788354</v>
      </c>
      <c r="L11" s="7">
        <v>1650</v>
      </c>
      <c r="M11" s="7">
        <v>400</v>
      </c>
      <c r="N11" s="40">
        <f t="shared" si="3"/>
        <v>0.24242424242424243</v>
      </c>
      <c r="O11" s="7"/>
      <c r="P11" s="7"/>
      <c r="Q11" s="40" t="e">
        <f t="shared" si="10"/>
        <v>#DIV/0!</v>
      </c>
      <c r="R11" s="7"/>
      <c r="S11" s="7"/>
      <c r="T11" s="32" t="e">
        <f t="shared" si="11"/>
        <v>#DIV/0!</v>
      </c>
      <c r="U11" s="7"/>
      <c r="V11" s="7"/>
      <c r="W11" s="8" t="e">
        <f t="shared" si="4"/>
        <v>#DIV/0!</v>
      </c>
      <c r="X11" s="7"/>
      <c r="Y11" s="7"/>
      <c r="Z11" s="8" t="e">
        <f t="shared" si="5"/>
        <v>#DIV/0!</v>
      </c>
      <c r="AA11" s="7"/>
      <c r="AB11" s="7"/>
      <c r="AC11" s="51"/>
      <c r="AD11" s="47">
        <f t="shared" si="6"/>
        <v>2595</v>
      </c>
      <c r="AE11" s="7">
        <f t="shared" si="7"/>
        <v>1235</v>
      </c>
      <c r="AF11" s="34">
        <f t="shared" si="8"/>
        <v>47.591522157996145</v>
      </c>
    </row>
    <row r="12" spans="1:32" ht="17.25" x14ac:dyDescent="0.3">
      <c r="A12" s="5">
        <v>8</v>
      </c>
      <c r="B12" s="6" t="s">
        <v>14</v>
      </c>
      <c r="C12" s="7">
        <v>185</v>
      </c>
      <c r="D12" s="7">
        <v>185</v>
      </c>
      <c r="E12" s="8">
        <f t="shared" si="0"/>
        <v>100</v>
      </c>
      <c r="F12" s="7">
        <v>20</v>
      </c>
      <c r="G12" s="7"/>
      <c r="H12" s="8">
        <f t="shared" si="1"/>
        <v>0</v>
      </c>
      <c r="I12" s="7">
        <f t="shared" si="9"/>
        <v>205</v>
      </c>
      <c r="J12" s="7">
        <f t="shared" si="9"/>
        <v>185</v>
      </c>
      <c r="K12" s="8">
        <f t="shared" si="2"/>
        <v>90.243902439024396</v>
      </c>
      <c r="L12" s="7">
        <v>1020</v>
      </c>
      <c r="M12" s="7">
        <v>420</v>
      </c>
      <c r="N12" s="40">
        <f t="shared" si="3"/>
        <v>0.41176470588235292</v>
      </c>
      <c r="O12" s="7"/>
      <c r="P12" s="7"/>
      <c r="Q12" s="40" t="e">
        <f t="shared" si="10"/>
        <v>#DIV/0!</v>
      </c>
      <c r="R12" s="7"/>
      <c r="S12" s="7"/>
      <c r="T12" s="32" t="e">
        <f t="shared" si="11"/>
        <v>#DIV/0!</v>
      </c>
      <c r="U12" s="7"/>
      <c r="V12" s="7"/>
      <c r="W12" s="8" t="e">
        <f t="shared" si="4"/>
        <v>#DIV/0!</v>
      </c>
      <c r="X12" s="7"/>
      <c r="Y12" s="7"/>
      <c r="Z12" s="8" t="e">
        <f t="shared" si="5"/>
        <v>#DIV/0!</v>
      </c>
      <c r="AA12" s="7"/>
      <c r="AB12" s="7"/>
      <c r="AC12" s="51"/>
      <c r="AD12" s="47">
        <f t="shared" si="6"/>
        <v>1225</v>
      </c>
      <c r="AE12" s="7">
        <f t="shared" si="7"/>
        <v>605</v>
      </c>
      <c r="AF12" s="34">
        <f t="shared" si="8"/>
        <v>49.387755102040813</v>
      </c>
    </row>
    <row r="13" spans="1:32" ht="17.25" x14ac:dyDescent="0.3">
      <c r="A13" s="5">
        <v>9</v>
      </c>
      <c r="B13" s="6" t="s">
        <v>15</v>
      </c>
      <c r="C13" s="7">
        <v>927</v>
      </c>
      <c r="D13" s="7">
        <v>817</v>
      </c>
      <c r="E13" s="8">
        <f t="shared" si="0"/>
        <v>88.133764832793958</v>
      </c>
      <c r="F13" s="7">
        <v>230</v>
      </c>
      <c r="G13" s="7">
        <v>50</v>
      </c>
      <c r="H13" s="8">
        <f t="shared" si="1"/>
        <v>21.739130434782609</v>
      </c>
      <c r="I13" s="7">
        <f t="shared" si="9"/>
        <v>1157</v>
      </c>
      <c r="J13" s="7">
        <f t="shared" si="9"/>
        <v>867</v>
      </c>
      <c r="K13" s="8">
        <f t="shared" si="2"/>
        <v>74.935177182368193</v>
      </c>
      <c r="L13" s="7">
        <v>5300</v>
      </c>
      <c r="M13" s="7">
        <v>3000</v>
      </c>
      <c r="N13" s="40">
        <f t="shared" si="3"/>
        <v>0.56603773584905659</v>
      </c>
      <c r="O13" s="7"/>
      <c r="P13" s="7"/>
      <c r="Q13" s="40" t="e">
        <f t="shared" si="10"/>
        <v>#DIV/0!</v>
      </c>
      <c r="R13" s="7"/>
      <c r="S13" s="7"/>
      <c r="T13" s="32" t="e">
        <f t="shared" si="11"/>
        <v>#DIV/0!</v>
      </c>
      <c r="U13" s="7"/>
      <c r="V13" s="7"/>
      <c r="W13" s="8" t="e">
        <f t="shared" si="4"/>
        <v>#DIV/0!</v>
      </c>
      <c r="X13" s="7"/>
      <c r="Y13" s="7"/>
      <c r="Z13" s="8" t="e">
        <f t="shared" si="5"/>
        <v>#DIV/0!</v>
      </c>
      <c r="AA13" s="7"/>
      <c r="AB13" s="7"/>
      <c r="AC13" s="51"/>
      <c r="AD13" s="47">
        <f t="shared" si="6"/>
        <v>6457</v>
      </c>
      <c r="AE13" s="7">
        <f t="shared" si="7"/>
        <v>3867</v>
      </c>
      <c r="AF13" s="34">
        <f t="shared" si="8"/>
        <v>59.8884931082546</v>
      </c>
    </row>
    <row r="14" spans="1:32" ht="17.25" x14ac:dyDescent="0.3">
      <c r="A14" s="5">
        <v>10</v>
      </c>
      <c r="B14" s="6" t="s">
        <v>16</v>
      </c>
      <c r="C14" s="7">
        <v>129</v>
      </c>
      <c r="D14" s="7">
        <v>129</v>
      </c>
      <c r="E14" s="8">
        <f t="shared" si="0"/>
        <v>100</v>
      </c>
      <c r="F14" s="7">
        <v>410</v>
      </c>
      <c r="G14" s="7">
        <v>90</v>
      </c>
      <c r="H14" s="8">
        <f t="shared" si="1"/>
        <v>21.951219512195124</v>
      </c>
      <c r="I14" s="7">
        <f t="shared" si="9"/>
        <v>539</v>
      </c>
      <c r="J14" s="7">
        <f t="shared" si="9"/>
        <v>219</v>
      </c>
      <c r="K14" s="8">
        <f t="shared" si="2"/>
        <v>40.630797773654912</v>
      </c>
      <c r="L14" s="7">
        <v>1370</v>
      </c>
      <c r="M14" s="7">
        <v>560</v>
      </c>
      <c r="N14" s="40">
        <f t="shared" si="3"/>
        <v>0.40875912408759124</v>
      </c>
      <c r="O14" s="7"/>
      <c r="P14" s="7"/>
      <c r="Q14" s="40" t="e">
        <f t="shared" si="10"/>
        <v>#DIV/0!</v>
      </c>
      <c r="R14" s="7"/>
      <c r="S14" s="7"/>
      <c r="T14" s="32" t="e">
        <f t="shared" si="11"/>
        <v>#DIV/0!</v>
      </c>
      <c r="U14" s="7"/>
      <c r="V14" s="7"/>
      <c r="W14" s="8" t="e">
        <f t="shared" si="4"/>
        <v>#DIV/0!</v>
      </c>
      <c r="X14" s="7"/>
      <c r="Y14" s="7"/>
      <c r="Z14" s="8" t="e">
        <f t="shared" si="5"/>
        <v>#DIV/0!</v>
      </c>
      <c r="AA14" s="7"/>
      <c r="AB14" s="7"/>
      <c r="AC14" s="51"/>
      <c r="AD14" s="47">
        <f t="shared" si="6"/>
        <v>1909</v>
      </c>
      <c r="AE14" s="7">
        <f t="shared" si="7"/>
        <v>779</v>
      </c>
      <c r="AF14" s="34">
        <f t="shared" si="8"/>
        <v>40.806705081194345</v>
      </c>
    </row>
    <row r="15" spans="1:32" ht="17.25" x14ac:dyDescent="0.3">
      <c r="A15" s="5">
        <v>11</v>
      </c>
      <c r="B15" s="6" t="s">
        <v>17</v>
      </c>
      <c r="C15" s="7">
        <v>1145</v>
      </c>
      <c r="D15" s="7">
        <v>795</v>
      </c>
      <c r="E15" s="8">
        <f t="shared" si="0"/>
        <v>69.432314410480345</v>
      </c>
      <c r="F15" s="7">
        <v>100</v>
      </c>
      <c r="G15" s="7">
        <v>50</v>
      </c>
      <c r="H15" s="8">
        <f t="shared" si="1"/>
        <v>50</v>
      </c>
      <c r="I15" s="7">
        <f t="shared" si="9"/>
        <v>1245</v>
      </c>
      <c r="J15" s="7">
        <f t="shared" si="9"/>
        <v>845</v>
      </c>
      <c r="K15" s="8">
        <f t="shared" si="2"/>
        <v>67.871485943775099</v>
      </c>
      <c r="L15" s="7">
        <v>250</v>
      </c>
      <c r="M15" s="7"/>
      <c r="N15" s="40">
        <f t="shared" si="3"/>
        <v>0</v>
      </c>
      <c r="O15" s="7"/>
      <c r="P15" s="7"/>
      <c r="Q15" s="40" t="e">
        <f t="shared" si="10"/>
        <v>#DIV/0!</v>
      </c>
      <c r="R15" s="7"/>
      <c r="S15" s="7"/>
      <c r="T15" s="32" t="e">
        <f t="shared" si="11"/>
        <v>#DIV/0!</v>
      </c>
      <c r="U15" s="7"/>
      <c r="V15" s="7"/>
      <c r="W15" s="8" t="e">
        <f t="shared" si="4"/>
        <v>#DIV/0!</v>
      </c>
      <c r="X15" s="7"/>
      <c r="Y15" s="7"/>
      <c r="Z15" s="8" t="e">
        <f t="shared" si="5"/>
        <v>#DIV/0!</v>
      </c>
      <c r="AA15" s="7"/>
      <c r="AB15" s="7"/>
      <c r="AC15" s="51"/>
      <c r="AD15" s="47">
        <f t="shared" si="6"/>
        <v>1495</v>
      </c>
      <c r="AE15" s="7">
        <f t="shared" si="7"/>
        <v>845</v>
      </c>
      <c r="AF15" s="34">
        <f t="shared" si="8"/>
        <v>56.521739130434781</v>
      </c>
    </row>
    <row r="16" spans="1:32" ht="17.25" x14ac:dyDescent="0.3">
      <c r="A16" s="5">
        <v>12</v>
      </c>
      <c r="B16" s="6" t="s">
        <v>18</v>
      </c>
      <c r="C16" s="7">
        <v>645</v>
      </c>
      <c r="D16" s="7">
        <v>515</v>
      </c>
      <c r="E16" s="8">
        <f t="shared" si="0"/>
        <v>79.84496124031007</v>
      </c>
      <c r="F16" s="7"/>
      <c r="G16" s="7"/>
      <c r="H16" s="8" t="e">
        <f t="shared" si="1"/>
        <v>#DIV/0!</v>
      </c>
      <c r="I16" s="7">
        <f t="shared" si="9"/>
        <v>645</v>
      </c>
      <c r="J16" s="7">
        <f t="shared" si="9"/>
        <v>515</v>
      </c>
      <c r="K16" s="8">
        <f t="shared" si="2"/>
        <v>79.84496124031007</v>
      </c>
      <c r="L16" s="7">
        <v>300</v>
      </c>
      <c r="M16" s="7">
        <v>300</v>
      </c>
      <c r="N16" s="40">
        <f t="shared" si="3"/>
        <v>1</v>
      </c>
      <c r="O16" s="7"/>
      <c r="P16" s="7"/>
      <c r="Q16" s="40" t="e">
        <f t="shared" si="10"/>
        <v>#DIV/0!</v>
      </c>
      <c r="R16" s="7"/>
      <c r="S16" s="7"/>
      <c r="T16" s="32" t="e">
        <f t="shared" si="11"/>
        <v>#DIV/0!</v>
      </c>
      <c r="U16" s="7"/>
      <c r="V16" s="7"/>
      <c r="W16" s="8" t="e">
        <f t="shared" si="4"/>
        <v>#DIV/0!</v>
      </c>
      <c r="X16" s="7"/>
      <c r="Y16" s="7"/>
      <c r="Z16" s="8" t="e">
        <f t="shared" si="5"/>
        <v>#DIV/0!</v>
      </c>
      <c r="AA16" s="7"/>
      <c r="AB16" s="7"/>
      <c r="AC16" s="51"/>
      <c r="AD16" s="47">
        <f t="shared" si="6"/>
        <v>945</v>
      </c>
      <c r="AE16" s="7">
        <f t="shared" si="7"/>
        <v>815</v>
      </c>
      <c r="AF16" s="34">
        <f t="shared" si="8"/>
        <v>86.24338624338624</v>
      </c>
    </row>
    <row r="17" spans="1:32" ht="17.25" x14ac:dyDescent="0.3">
      <c r="A17" s="5">
        <v>13</v>
      </c>
      <c r="B17" s="6" t="s">
        <v>19</v>
      </c>
      <c r="C17" s="7">
        <v>250</v>
      </c>
      <c r="D17" s="7">
        <v>50</v>
      </c>
      <c r="E17" s="8">
        <f t="shared" si="0"/>
        <v>20</v>
      </c>
      <c r="F17" s="7"/>
      <c r="G17" s="7"/>
      <c r="H17" s="8" t="e">
        <f t="shared" si="1"/>
        <v>#DIV/0!</v>
      </c>
      <c r="I17" s="7">
        <f t="shared" si="9"/>
        <v>250</v>
      </c>
      <c r="J17" s="7">
        <f t="shared" si="9"/>
        <v>50</v>
      </c>
      <c r="K17" s="8">
        <f t="shared" si="2"/>
        <v>20</v>
      </c>
      <c r="L17" s="7">
        <v>200</v>
      </c>
      <c r="M17" s="7"/>
      <c r="N17" s="40">
        <f t="shared" si="3"/>
        <v>0</v>
      </c>
      <c r="O17" s="7"/>
      <c r="P17" s="7"/>
      <c r="Q17" s="40" t="e">
        <f t="shared" si="10"/>
        <v>#DIV/0!</v>
      </c>
      <c r="R17" s="7"/>
      <c r="S17" s="7"/>
      <c r="T17" s="32" t="e">
        <f t="shared" si="11"/>
        <v>#DIV/0!</v>
      </c>
      <c r="U17" s="7"/>
      <c r="V17" s="7"/>
      <c r="W17" s="8" t="e">
        <f t="shared" si="4"/>
        <v>#DIV/0!</v>
      </c>
      <c r="X17" s="7"/>
      <c r="Y17" s="7"/>
      <c r="Z17" s="8" t="e">
        <f t="shared" si="5"/>
        <v>#DIV/0!</v>
      </c>
      <c r="AA17" s="7"/>
      <c r="AB17" s="7"/>
      <c r="AC17" s="51"/>
      <c r="AD17" s="47">
        <f t="shared" si="6"/>
        <v>450</v>
      </c>
      <c r="AE17" s="7">
        <f t="shared" si="7"/>
        <v>50</v>
      </c>
      <c r="AF17" s="34">
        <f t="shared" si="8"/>
        <v>11.111111111111111</v>
      </c>
    </row>
    <row r="18" spans="1:32" ht="17.25" x14ac:dyDescent="0.3">
      <c r="A18" s="5">
        <v>14</v>
      </c>
      <c r="B18" s="6" t="s">
        <v>20</v>
      </c>
      <c r="C18" s="7">
        <v>700</v>
      </c>
      <c r="D18" s="7">
        <v>650</v>
      </c>
      <c r="E18" s="8">
        <f t="shared" si="0"/>
        <v>92.857142857142861</v>
      </c>
      <c r="F18" s="7"/>
      <c r="G18" s="7"/>
      <c r="H18" s="8" t="e">
        <f t="shared" si="1"/>
        <v>#DIV/0!</v>
      </c>
      <c r="I18" s="7">
        <f t="shared" si="9"/>
        <v>700</v>
      </c>
      <c r="J18" s="7">
        <f t="shared" si="9"/>
        <v>650</v>
      </c>
      <c r="K18" s="8">
        <f t="shared" si="2"/>
        <v>92.857142857142861</v>
      </c>
      <c r="L18" s="7"/>
      <c r="M18" s="7"/>
      <c r="N18" s="40" t="e">
        <f t="shared" si="3"/>
        <v>#DIV/0!</v>
      </c>
      <c r="O18" s="7"/>
      <c r="P18" s="7"/>
      <c r="Q18" s="40" t="e">
        <f t="shared" si="10"/>
        <v>#DIV/0!</v>
      </c>
      <c r="R18" s="7"/>
      <c r="S18" s="7"/>
      <c r="T18" s="32" t="e">
        <f t="shared" si="11"/>
        <v>#DIV/0!</v>
      </c>
      <c r="U18" s="7"/>
      <c r="V18" s="7"/>
      <c r="W18" s="8" t="e">
        <f t="shared" si="4"/>
        <v>#DIV/0!</v>
      </c>
      <c r="X18" s="7"/>
      <c r="Y18" s="7"/>
      <c r="Z18" s="8" t="e">
        <f t="shared" si="5"/>
        <v>#DIV/0!</v>
      </c>
      <c r="AA18" s="7"/>
      <c r="AB18" s="7"/>
      <c r="AC18" s="51"/>
      <c r="AD18" s="47">
        <f>C18+F18+L18+O18+R18+U18+X18+AA18</f>
        <v>700</v>
      </c>
      <c r="AE18" s="7">
        <f>D18+G18+M18+P18+S18+V18+Y18+AB18</f>
        <v>650</v>
      </c>
      <c r="AF18" s="34">
        <f t="shared" si="8"/>
        <v>92.857142857142861</v>
      </c>
    </row>
    <row r="19" spans="1:32" ht="17.25" x14ac:dyDescent="0.3">
      <c r="A19" s="5">
        <v>15</v>
      </c>
      <c r="B19" s="6" t="s">
        <v>21</v>
      </c>
      <c r="C19" s="7">
        <v>1900</v>
      </c>
      <c r="D19" s="7">
        <v>1900</v>
      </c>
      <c r="E19" s="8">
        <f t="shared" si="0"/>
        <v>100</v>
      </c>
      <c r="F19" s="7">
        <v>900</v>
      </c>
      <c r="G19" s="7">
        <v>900</v>
      </c>
      <c r="H19" s="8">
        <f t="shared" si="1"/>
        <v>100</v>
      </c>
      <c r="I19" s="7">
        <f t="shared" si="9"/>
        <v>2800</v>
      </c>
      <c r="J19" s="7">
        <f t="shared" si="9"/>
        <v>2800</v>
      </c>
      <c r="K19" s="8">
        <f t="shared" si="2"/>
        <v>100</v>
      </c>
      <c r="L19" s="7">
        <v>13000</v>
      </c>
      <c r="M19" s="7">
        <v>1500</v>
      </c>
      <c r="N19" s="40">
        <f t="shared" si="3"/>
        <v>0.11538461538461539</v>
      </c>
      <c r="O19" s="7"/>
      <c r="P19" s="7"/>
      <c r="Q19" s="40" t="e">
        <f t="shared" si="10"/>
        <v>#DIV/0!</v>
      </c>
      <c r="R19" s="7"/>
      <c r="S19" s="7"/>
      <c r="T19" s="32" t="e">
        <f t="shared" si="11"/>
        <v>#DIV/0!</v>
      </c>
      <c r="U19" s="7"/>
      <c r="V19" s="7"/>
      <c r="W19" s="8" t="e">
        <f t="shared" si="4"/>
        <v>#DIV/0!</v>
      </c>
      <c r="X19" s="7"/>
      <c r="Y19" s="7"/>
      <c r="Z19" s="8" t="e">
        <f t="shared" si="5"/>
        <v>#DIV/0!</v>
      </c>
      <c r="AA19" s="7"/>
      <c r="AB19" s="7"/>
      <c r="AC19" s="51"/>
      <c r="AD19" s="47">
        <f t="shared" si="6"/>
        <v>15800</v>
      </c>
      <c r="AE19" s="7">
        <f t="shared" si="7"/>
        <v>4300</v>
      </c>
      <c r="AF19" s="34">
        <f t="shared" si="8"/>
        <v>27.215189873417721</v>
      </c>
    </row>
    <row r="20" spans="1:32" ht="17.25" x14ac:dyDescent="0.3">
      <c r="A20" s="5">
        <v>16</v>
      </c>
      <c r="B20" s="6" t="s">
        <v>22</v>
      </c>
      <c r="C20" s="7">
        <v>817</v>
      </c>
      <c r="D20" s="7">
        <v>592</v>
      </c>
      <c r="E20" s="8">
        <f t="shared" si="0"/>
        <v>72.460220318237461</v>
      </c>
      <c r="F20" s="7"/>
      <c r="G20" s="7"/>
      <c r="H20" s="8" t="e">
        <f t="shared" si="1"/>
        <v>#DIV/0!</v>
      </c>
      <c r="I20" s="7">
        <f t="shared" si="9"/>
        <v>817</v>
      </c>
      <c r="J20" s="7">
        <f t="shared" si="9"/>
        <v>592</v>
      </c>
      <c r="K20" s="8">
        <f t="shared" si="2"/>
        <v>72.460220318237461</v>
      </c>
      <c r="L20" s="7">
        <v>30</v>
      </c>
      <c r="M20" s="7"/>
      <c r="N20" s="40">
        <f t="shared" si="3"/>
        <v>0</v>
      </c>
      <c r="O20" s="7"/>
      <c r="P20" s="7"/>
      <c r="Q20" s="40" t="e">
        <f t="shared" si="10"/>
        <v>#DIV/0!</v>
      </c>
      <c r="R20" s="7"/>
      <c r="S20" s="7"/>
      <c r="T20" s="32" t="e">
        <f t="shared" si="11"/>
        <v>#DIV/0!</v>
      </c>
      <c r="U20" s="7"/>
      <c r="V20" s="7"/>
      <c r="W20" s="8" t="e">
        <f t="shared" si="4"/>
        <v>#DIV/0!</v>
      </c>
      <c r="X20" s="7"/>
      <c r="Y20" s="7"/>
      <c r="Z20" s="8" t="e">
        <f t="shared" si="5"/>
        <v>#DIV/0!</v>
      </c>
      <c r="AA20" s="7"/>
      <c r="AB20" s="7"/>
      <c r="AC20" s="51"/>
      <c r="AD20" s="47">
        <f t="shared" si="6"/>
        <v>847</v>
      </c>
      <c r="AE20" s="7">
        <f t="shared" si="7"/>
        <v>592</v>
      </c>
      <c r="AF20" s="34">
        <f t="shared" si="8"/>
        <v>69.893742621015349</v>
      </c>
    </row>
    <row r="21" spans="1:32" ht="17.25" x14ac:dyDescent="0.3">
      <c r="A21" s="5">
        <v>17</v>
      </c>
      <c r="B21" s="6" t="s">
        <v>23</v>
      </c>
      <c r="C21" s="7">
        <v>400</v>
      </c>
      <c r="D21" s="7">
        <v>390</v>
      </c>
      <c r="E21" s="8">
        <f t="shared" si="0"/>
        <v>97.5</v>
      </c>
      <c r="F21" s="7"/>
      <c r="G21" s="7"/>
      <c r="H21" s="8" t="e">
        <f t="shared" si="1"/>
        <v>#DIV/0!</v>
      </c>
      <c r="I21" s="7">
        <f t="shared" si="9"/>
        <v>400</v>
      </c>
      <c r="J21" s="7">
        <f t="shared" si="9"/>
        <v>390</v>
      </c>
      <c r="K21" s="8">
        <f t="shared" si="2"/>
        <v>97.5</v>
      </c>
      <c r="L21" s="7"/>
      <c r="M21" s="7"/>
      <c r="N21" s="40" t="e">
        <f t="shared" si="3"/>
        <v>#DIV/0!</v>
      </c>
      <c r="O21" s="7"/>
      <c r="P21" s="7"/>
      <c r="Q21" s="40" t="e">
        <f t="shared" si="10"/>
        <v>#DIV/0!</v>
      </c>
      <c r="R21" s="7"/>
      <c r="S21" s="7"/>
      <c r="T21" s="32" t="e">
        <f t="shared" si="11"/>
        <v>#DIV/0!</v>
      </c>
      <c r="U21" s="7"/>
      <c r="V21" s="7"/>
      <c r="W21" s="8" t="e">
        <f t="shared" si="4"/>
        <v>#DIV/0!</v>
      </c>
      <c r="X21" s="7"/>
      <c r="Y21" s="7"/>
      <c r="Z21" s="8" t="e">
        <f t="shared" si="5"/>
        <v>#DIV/0!</v>
      </c>
      <c r="AA21" s="7"/>
      <c r="AB21" s="7"/>
      <c r="AC21" s="51"/>
      <c r="AD21" s="47">
        <f t="shared" si="6"/>
        <v>400</v>
      </c>
      <c r="AE21" s="7">
        <f t="shared" si="7"/>
        <v>390</v>
      </c>
      <c r="AF21" s="34">
        <f t="shared" si="8"/>
        <v>97.5</v>
      </c>
    </row>
    <row r="22" spans="1:32" ht="17.25" x14ac:dyDescent="0.3">
      <c r="A22" s="5">
        <v>18</v>
      </c>
      <c r="B22" s="6" t="s">
        <v>24</v>
      </c>
      <c r="C22" s="7">
        <v>36</v>
      </c>
      <c r="D22" s="7"/>
      <c r="E22" s="8">
        <f t="shared" si="0"/>
        <v>0</v>
      </c>
      <c r="F22" s="7">
        <v>56</v>
      </c>
      <c r="G22" s="7">
        <v>56</v>
      </c>
      <c r="H22" s="8">
        <f t="shared" si="1"/>
        <v>100</v>
      </c>
      <c r="I22" s="7">
        <f t="shared" si="9"/>
        <v>92</v>
      </c>
      <c r="J22" s="7">
        <f t="shared" si="9"/>
        <v>56</v>
      </c>
      <c r="K22" s="8">
        <f t="shared" si="2"/>
        <v>60.869565217391312</v>
      </c>
      <c r="L22" s="7">
        <v>60</v>
      </c>
      <c r="M22" s="7"/>
      <c r="N22" s="40">
        <f t="shared" si="3"/>
        <v>0</v>
      </c>
      <c r="O22" s="7"/>
      <c r="P22" s="7"/>
      <c r="Q22" s="40" t="e">
        <f t="shared" si="10"/>
        <v>#DIV/0!</v>
      </c>
      <c r="R22" s="7"/>
      <c r="S22" s="7"/>
      <c r="T22" s="32" t="e">
        <f t="shared" si="11"/>
        <v>#DIV/0!</v>
      </c>
      <c r="U22" s="7"/>
      <c r="V22" s="7"/>
      <c r="W22" s="8" t="e">
        <f t="shared" si="4"/>
        <v>#DIV/0!</v>
      </c>
      <c r="X22" s="7"/>
      <c r="Y22" s="7"/>
      <c r="Z22" s="8" t="e">
        <f t="shared" si="5"/>
        <v>#DIV/0!</v>
      </c>
      <c r="AA22" s="7"/>
      <c r="AB22" s="7"/>
      <c r="AC22" s="51"/>
      <c r="AD22" s="47">
        <f t="shared" si="6"/>
        <v>152</v>
      </c>
      <c r="AE22" s="7">
        <f t="shared" si="7"/>
        <v>56</v>
      </c>
      <c r="AF22" s="34">
        <f t="shared" si="8"/>
        <v>36.84210526315789</v>
      </c>
    </row>
    <row r="23" spans="1:32" ht="18.75" thickBot="1" x14ac:dyDescent="0.3">
      <c r="A23" s="9"/>
      <c r="B23" s="10" t="s">
        <v>25</v>
      </c>
      <c r="C23" s="11">
        <f>SUM(C5:C22)</f>
        <v>13935</v>
      </c>
      <c r="D23" s="11">
        <f>SUM(D5:D22)</f>
        <v>11032</v>
      </c>
      <c r="E23" s="12">
        <f t="shared" si="0"/>
        <v>79.167563688553997</v>
      </c>
      <c r="F23" s="11">
        <f>SUM(F5:F22)</f>
        <v>3960</v>
      </c>
      <c r="G23" s="11">
        <f>SUM(G5:G22)</f>
        <v>1341</v>
      </c>
      <c r="H23" s="12">
        <f t="shared" si="1"/>
        <v>33.86363636363636</v>
      </c>
      <c r="I23" s="11">
        <f>SUM(I5:I22)</f>
        <v>16486</v>
      </c>
      <c r="J23" s="11">
        <f>SUM(J5:J22)</f>
        <v>11225</v>
      </c>
      <c r="K23" s="12">
        <f>J23/I23*100</f>
        <v>68.088074730073998</v>
      </c>
      <c r="L23" s="11">
        <f>SUM(L5:L22)</f>
        <v>35648</v>
      </c>
      <c r="M23" s="11">
        <f>SUM(M5:M22)</f>
        <v>8379</v>
      </c>
      <c r="N23" s="41">
        <f t="shared" si="3"/>
        <v>0.23504824955116696</v>
      </c>
      <c r="O23" s="11">
        <f>SUM(O5:O22)</f>
        <v>0</v>
      </c>
      <c r="P23" s="11">
        <f>SUM(P5:P22)</f>
        <v>0</v>
      </c>
      <c r="Q23" s="41" t="e">
        <f t="shared" si="10"/>
        <v>#DIV/0!</v>
      </c>
      <c r="R23" s="11">
        <f>SUM(R5:R22)</f>
        <v>0</v>
      </c>
      <c r="S23" s="11">
        <f>SUM(S5:S22)</f>
        <v>0</v>
      </c>
      <c r="T23" s="46" t="e">
        <f>S23/R23*100</f>
        <v>#DIV/0!</v>
      </c>
      <c r="U23" s="11">
        <f>SUM(U5:U22)</f>
        <v>0</v>
      </c>
      <c r="V23" s="11">
        <f>SUM(V5:V22)</f>
        <v>0</v>
      </c>
      <c r="W23" s="46" t="e">
        <f t="shared" si="4"/>
        <v>#DIV/0!</v>
      </c>
      <c r="X23" s="11">
        <f>SUM(X5:X22)</f>
        <v>0</v>
      </c>
      <c r="Y23" s="11">
        <f>SUM(Y5:Y22)</f>
        <v>0</v>
      </c>
      <c r="Z23" s="46" t="e">
        <f t="shared" si="5"/>
        <v>#DIV/0!</v>
      </c>
      <c r="AA23" s="11">
        <f>SUM(AA5:AA22)</f>
        <v>0</v>
      </c>
      <c r="AB23" s="11">
        <f>SUM(AB5:AB22)</f>
        <v>0</v>
      </c>
      <c r="AC23" s="52"/>
      <c r="AD23" s="48">
        <f>C23+F23+L23+O23+R23+U23+X23+AA23</f>
        <v>53543</v>
      </c>
      <c r="AE23" s="33">
        <f>D23+G23+M23+P23+S23+V23+Y23+AB23</f>
        <v>20752</v>
      </c>
      <c r="AF23" s="35">
        <f t="shared" si="8"/>
        <v>38.757634051136471</v>
      </c>
    </row>
  </sheetData>
  <mergeCells count="15">
    <mergeCell ref="O3:Q3"/>
    <mergeCell ref="R3:T3"/>
    <mergeCell ref="AD3:AF3"/>
    <mergeCell ref="L3:N3"/>
    <mergeCell ref="A1:N1"/>
    <mergeCell ref="A3:A4"/>
    <mergeCell ref="B3:B4"/>
    <mergeCell ref="C3:E3"/>
    <mergeCell ref="F3:H3"/>
    <mergeCell ref="I3:K3"/>
    <mergeCell ref="M2:N2"/>
    <mergeCell ref="O2:Q2"/>
    <mergeCell ref="U3:W3"/>
    <mergeCell ref="X3:Z3"/>
    <mergeCell ref="AA3:AC3"/>
  </mergeCells>
  <pageMargins left="0.25" right="0.25" top="0.75" bottom="0.75" header="0.3" footer="0.3"/>
  <pageSetup paperSize="9" scale="85" fitToHeight="0" orientation="landscape" r:id="rId1"/>
  <rowBreaks count="1" manualBreakCount="1">
    <brk id="343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6"/>
  <sheetViews>
    <sheetView tabSelected="1" workbookViewId="0">
      <pane xSplit="3" ySplit="4" topLeftCell="D5" activePane="bottomRight" state="frozen"/>
      <selection pane="topRight" activeCell="AN1" sqref="AN1"/>
      <selection pane="bottomLeft" activeCell="A6" sqref="A6"/>
      <selection pane="bottomRight" activeCell="I51" sqref="I51:I52"/>
    </sheetView>
  </sheetViews>
  <sheetFormatPr defaultRowHeight="15" x14ac:dyDescent="0.25"/>
  <cols>
    <col min="1" max="1" width="4" customWidth="1"/>
    <col min="2" max="2" width="27.140625" customWidth="1"/>
    <col min="3" max="3" width="12" bestFit="1" customWidth="1"/>
    <col min="4" max="4" width="9" customWidth="1"/>
    <col min="5" max="5" width="9.7109375" customWidth="1"/>
    <col min="6" max="6" width="7.28515625" bestFit="1" customWidth="1"/>
    <col min="9" max="9" width="8.42578125" customWidth="1"/>
    <col min="10" max="12" width="9.140625" customWidth="1"/>
    <col min="13" max="27" width="9.140625" hidden="1" customWidth="1"/>
    <col min="28" max="28" width="11.7109375" customWidth="1"/>
    <col min="230" max="230" width="4" customWidth="1"/>
    <col min="231" max="231" width="27.140625" customWidth="1"/>
    <col min="232" max="232" width="12" bestFit="1" customWidth="1"/>
    <col min="233" max="238" width="6.5703125" customWidth="1"/>
    <col min="239" max="239" width="8" customWidth="1"/>
    <col min="240" max="257" width="6.5703125" customWidth="1"/>
    <col min="258" max="258" width="7.28515625" customWidth="1"/>
    <col min="259" max="259" width="8" customWidth="1"/>
    <col min="260" max="260" width="7.7109375" customWidth="1"/>
    <col min="261" max="268" width="6.5703125" customWidth="1"/>
    <col min="269" max="269" width="9" customWidth="1"/>
    <col min="270" max="270" width="9.7109375" customWidth="1"/>
    <col min="271" max="271" width="7.28515625" bestFit="1" customWidth="1"/>
    <col min="486" max="486" width="4" customWidth="1"/>
    <col min="487" max="487" width="27.140625" customWidth="1"/>
    <col min="488" max="488" width="12" bestFit="1" customWidth="1"/>
    <col min="489" max="494" width="6.5703125" customWidth="1"/>
    <col min="495" max="495" width="8" customWidth="1"/>
    <col min="496" max="513" width="6.5703125" customWidth="1"/>
    <col min="514" max="514" width="7.28515625" customWidth="1"/>
    <col min="515" max="515" width="8" customWidth="1"/>
    <col min="516" max="516" width="7.7109375" customWidth="1"/>
    <col min="517" max="524" width="6.5703125" customWidth="1"/>
    <col min="525" max="525" width="9" customWidth="1"/>
    <col min="526" max="526" width="9.7109375" customWidth="1"/>
    <col min="527" max="527" width="7.28515625" bestFit="1" customWidth="1"/>
    <col min="742" max="742" width="4" customWidth="1"/>
    <col min="743" max="743" width="27.140625" customWidth="1"/>
    <col min="744" max="744" width="12" bestFit="1" customWidth="1"/>
    <col min="745" max="750" width="6.5703125" customWidth="1"/>
    <col min="751" max="751" width="8" customWidth="1"/>
    <col min="752" max="769" width="6.5703125" customWidth="1"/>
    <col min="770" max="770" width="7.28515625" customWidth="1"/>
    <col min="771" max="771" width="8" customWidth="1"/>
    <col min="772" max="772" width="7.7109375" customWidth="1"/>
    <col min="773" max="780" width="6.5703125" customWidth="1"/>
    <col min="781" max="781" width="9" customWidth="1"/>
    <col min="782" max="782" width="9.7109375" customWidth="1"/>
    <col min="783" max="783" width="7.28515625" bestFit="1" customWidth="1"/>
    <col min="998" max="998" width="4" customWidth="1"/>
    <col min="999" max="999" width="27.140625" customWidth="1"/>
    <col min="1000" max="1000" width="12" bestFit="1" customWidth="1"/>
    <col min="1001" max="1006" width="6.5703125" customWidth="1"/>
    <col min="1007" max="1007" width="8" customWidth="1"/>
    <col min="1008" max="1025" width="6.5703125" customWidth="1"/>
    <col min="1026" max="1026" width="7.28515625" customWidth="1"/>
    <col min="1027" max="1027" width="8" customWidth="1"/>
    <col min="1028" max="1028" width="7.7109375" customWidth="1"/>
    <col min="1029" max="1036" width="6.5703125" customWidth="1"/>
    <col min="1037" max="1037" width="9" customWidth="1"/>
    <col min="1038" max="1038" width="9.7109375" customWidth="1"/>
    <col min="1039" max="1039" width="7.28515625" bestFit="1" customWidth="1"/>
    <col min="1254" max="1254" width="4" customWidth="1"/>
    <col min="1255" max="1255" width="27.140625" customWidth="1"/>
    <col min="1256" max="1256" width="12" bestFit="1" customWidth="1"/>
    <col min="1257" max="1262" width="6.5703125" customWidth="1"/>
    <col min="1263" max="1263" width="8" customWidth="1"/>
    <col min="1264" max="1281" width="6.5703125" customWidth="1"/>
    <col min="1282" max="1282" width="7.28515625" customWidth="1"/>
    <col min="1283" max="1283" width="8" customWidth="1"/>
    <col min="1284" max="1284" width="7.7109375" customWidth="1"/>
    <col min="1285" max="1292" width="6.5703125" customWidth="1"/>
    <col min="1293" max="1293" width="9" customWidth="1"/>
    <col min="1294" max="1294" width="9.7109375" customWidth="1"/>
    <col min="1295" max="1295" width="7.28515625" bestFit="1" customWidth="1"/>
    <col min="1510" max="1510" width="4" customWidth="1"/>
    <col min="1511" max="1511" width="27.140625" customWidth="1"/>
    <col min="1512" max="1512" width="12" bestFit="1" customWidth="1"/>
    <col min="1513" max="1518" width="6.5703125" customWidth="1"/>
    <col min="1519" max="1519" width="8" customWidth="1"/>
    <col min="1520" max="1537" width="6.5703125" customWidth="1"/>
    <col min="1538" max="1538" width="7.28515625" customWidth="1"/>
    <col min="1539" max="1539" width="8" customWidth="1"/>
    <col min="1540" max="1540" width="7.7109375" customWidth="1"/>
    <col min="1541" max="1548" width="6.5703125" customWidth="1"/>
    <col min="1549" max="1549" width="9" customWidth="1"/>
    <col min="1550" max="1550" width="9.7109375" customWidth="1"/>
    <col min="1551" max="1551" width="7.28515625" bestFit="1" customWidth="1"/>
    <col min="1766" max="1766" width="4" customWidth="1"/>
    <col min="1767" max="1767" width="27.140625" customWidth="1"/>
    <col min="1768" max="1768" width="12" bestFit="1" customWidth="1"/>
    <col min="1769" max="1774" width="6.5703125" customWidth="1"/>
    <col min="1775" max="1775" width="8" customWidth="1"/>
    <col min="1776" max="1793" width="6.5703125" customWidth="1"/>
    <col min="1794" max="1794" width="7.28515625" customWidth="1"/>
    <col min="1795" max="1795" width="8" customWidth="1"/>
    <col min="1796" max="1796" width="7.7109375" customWidth="1"/>
    <col min="1797" max="1804" width="6.5703125" customWidth="1"/>
    <col min="1805" max="1805" width="9" customWidth="1"/>
    <col min="1806" max="1806" width="9.7109375" customWidth="1"/>
    <col min="1807" max="1807" width="7.28515625" bestFit="1" customWidth="1"/>
    <col min="2022" max="2022" width="4" customWidth="1"/>
    <col min="2023" max="2023" width="27.140625" customWidth="1"/>
    <col min="2024" max="2024" width="12" bestFit="1" customWidth="1"/>
    <col min="2025" max="2030" width="6.5703125" customWidth="1"/>
    <col min="2031" max="2031" width="8" customWidth="1"/>
    <col min="2032" max="2049" width="6.5703125" customWidth="1"/>
    <col min="2050" max="2050" width="7.28515625" customWidth="1"/>
    <col min="2051" max="2051" width="8" customWidth="1"/>
    <col min="2052" max="2052" width="7.7109375" customWidth="1"/>
    <col min="2053" max="2060" width="6.5703125" customWidth="1"/>
    <col min="2061" max="2061" width="9" customWidth="1"/>
    <col min="2062" max="2062" width="9.7109375" customWidth="1"/>
    <col min="2063" max="2063" width="7.28515625" bestFit="1" customWidth="1"/>
    <col min="2278" max="2278" width="4" customWidth="1"/>
    <col min="2279" max="2279" width="27.140625" customWidth="1"/>
    <col min="2280" max="2280" width="12" bestFit="1" customWidth="1"/>
    <col min="2281" max="2286" width="6.5703125" customWidth="1"/>
    <col min="2287" max="2287" width="8" customWidth="1"/>
    <col min="2288" max="2305" width="6.5703125" customWidth="1"/>
    <col min="2306" max="2306" width="7.28515625" customWidth="1"/>
    <col min="2307" max="2307" width="8" customWidth="1"/>
    <col min="2308" max="2308" width="7.7109375" customWidth="1"/>
    <col min="2309" max="2316" width="6.5703125" customWidth="1"/>
    <col min="2317" max="2317" width="9" customWidth="1"/>
    <col min="2318" max="2318" width="9.7109375" customWidth="1"/>
    <col min="2319" max="2319" width="7.28515625" bestFit="1" customWidth="1"/>
    <col min="2534" max="2534" width="4" customWidth="1"/>
    <col min="2535" max="2535" width="27.140625" customWidth="1"/>
    <col min="2536" max="2536" width="12" bestFit="1" customWidth="1"/>
    <col min="2537" max="2542" width="6.5703125" customWidth="1"/>
    <col min="2543" max="2543" width="8" customWidth="1"/>
    <col min="2544" max="2561" width="6.5703125" customWidth="1"/>
    <col min="2562" max="2562" width="7.28515625" customWidth="1"/>
    <col min="2563" max="2563" width="8" customWidth="1"/>
    <col min="2564" max="2564" width="7.7109375" customWidth="1"/>
    <col min="2565" max="2572" width="6.5703125" customWidth="1"/>
    <col min="2573" max="2573" width="9" customWidth="1"/>
    <col min="2574" max="2574" width="9.7109375" customWidth="1"/>
    <col min="2575" max="2575" width="7.28515625" bestFit="1" customWidth="1"/>
    <col min="2790" max="2790" width="4" customWidth="1"/>
    <col min="2791" max="2791" width="27.140625" customWidth="1"/>
    <col min="2792" max="2792" width="12" bestFit="1" customWidth="1"/>
    <col min="2793" max="2798" width="6.5703125" customWidth="1"/>
    <col min="2799" max="2799" width="8" customWidth="1"/>
    <col min="2800" max="2817" width="6.5703125" customWidth="1"/>
    <col min="2818" max="2818" width="7.28515625" customWidth="1"/>
    <col min="2819" max="2819" width="8" customWidth="1"/>
    <col min="2820" max="2820" width="7.7109375" customWidth="1"/>
    <col min="2821" max="2828" width="6.5703125" customWidth="1"/>
    <col min="2829" max="2829" width="9" customWidth="1"/>
    <col min="2830" max="2830" width="9.7109375" customWidth="1"/>
    <col min="2831" max="2831" width="7.28515625" bestFit="1" customWidth="1"/>
    <col min="3046" max="3046" width="4" customWidth="1"/>
    <col min="3047" max="3047" width="27.140625" customWidth="1"/>
    <col min="3048" max="3048" width="12" bestFit="1" customWidth="1"/>
    <col min="3049" max="3054" width="6.5703125" customWidth="1"/>
    <col min="3055" max="3055" width="8" customWidth="1"/>
    <col min="3056" max="3073" width="6.5703125" customWidth="1"/>
    <col min="3074" max="3074" width="7.28515625" customWidth="1"/>
    <col min="3075" max="3075" width="8" customWidth="1"/>
    <col min="3076" max="3076" width="7.7109375" customWidth="1"/>
    <col min="3077" max="3084" width="6.5703125" customWidth="1"/>
    <col min="3085" max="3085" width="9" customWidth="1"/>
    <col min="3086" max="3086" width="9.7109375" customWidth="1"/>
    <col min="3087" max="3087" width="7.28515625" bestFit="1" customWidth="1"/>
    <col min="3302" max="3302" width="4" customWidth="1"/>
    <col min="3303" max="3303" width="27.140625" customWidth="1"/>
    <col min="3304" max="3304" width="12" bestFit="1" customWidth="1"/>
    <col min="3305" max="3310" width="6.5703125" customWidth="1"/>
    <col min="3311" max="3311" width="8" customWidth="1"/>
    <col min="3312" max="3329" width="6.5703125" customWidth="1"/>
    <col min="3330" max="3330" width="7.28515625" customWidth="1"/>
    <col min="3331" max="3331" width="8" customWidth="1"/>
    <col min="3332" max="3332" width="7.7109375" customWidth="1"/>
    <col min="3333" max="3340" width="6.5703125" customWidth="1"/>
    <col min="3341" max="3341" width="9" customWidth="1"/>
    <col min="3342" max="3342" width="9.7109375" customWidth="1"/>
    <col min="3343" max="3343" width="7.28515625" bestFit="1" customWidth="1"/>
    <col min="3558" max="3558" width="4" customWidth="1"/>
    <col min="3559" max="3559" width="27.140625" customWidth="1"/>
    <col min="3560" max="3560" width="12" bestFit="1" customWidth="1"/>
    <col min="3561" max="3566" width="6.5703125" customWidth="1"/>
    <col min="3567" max="3567" width="8" customWidth="1"/>
    <col min="3568" max="3585" width="6.5703125" customWidth="1"/>
    <col min="3586" max="3586" width="7.28515625" customWidth="1"/>
    <col min="3587" max="3587" width="8" customWidth="1"/>
    <col min="3588" max="3588" width="7.7109375" customWidth="1"/>
    <col min="3589" max="3596" width="6.5703125" customWidth="1"/>
    <col min="3597" max="3597" width="9" customWidth="1"/>
    <col min="3598" max="3598" width="9.7109375" customWidth="1"/>
    <col min="3599" max="3599" width="7.28515625" bestFit="1" customWidth="1"/>
    <col min="3814" max="3814" width="4" customWidth="1"/>
    <col min="3815" max="3815" width="27.140625" customWidth="1"/>
    <col min="3816" max="3816" width="12" bestFit="1" customWidth="1"/>
    <col min="3817" max="3822" width="6.5703125" customWidth="1"/>
    <col min="3823" max="3823" width="8" customWidth="1"/>
    <col min="3824" max="3841" width="6.5703125" customWidth="1"/>
    <col min="3842" max="3842" width="7.28515625" customWidth="1"/>
    <col min="3843" max="3843" width="8" customWidth="1"/>
    <col min="3844" max="3844" width="7.7109375" customWidth="1"/>
    <col min="3845" max="3852" width="6.5703125" customWidth="1"/>
    <col min="3853" max="3853" width="9" customWidth="1"/>
    <col min="3854" max="3854" width="9.7109375" customWidth="1"/>
    <col min="3855" max="3855" width="7.28515625" bestFit="1" customWidth="1"/>
    <col min="4070" max="4070" width="4" customWidth="1"/>
    <col min="4071" max="4071" width="27.140625" customWidth="1"/>
    <col min="4072" max="4072" width="12" bestFit="1" customWidth="1"/>
    <col min="4073" max="4078" width="6.5703125" customWidth="1"/>
    <col min="4079" max="4079" width="8" customWidth="1"/>
    <col min="4080" max="4097" width="6.5703125" customWidth="1"/>
    <col min="4098" max="4098" width="7.28515625" customWidth="1"/>
    <col min="4099" max="4099" width="8" customWidth="1"/>
    <col min="4100" max="4100" width="7.7109375" customWidth="1"/>
    <col min="4101" max="4108" width="6.5703125" customWidth="1"/>
    <col min="4109" max="4109" width="9" customWidth="1"/>
    <col min="4110" max="4110" width="9.7109375" customWidth="1"/>
    <col min="4111" max="4111" width="7.28515625" bestFit="1" customWidth="1"/>
    <col min="4326" max="4326" width="4" customWidth="1"/>
    <col min="4327" max="4327" width="27.140625" customWidth="1"/>
    <col min="4328" max="4328" width="12" bestFit="1" customWidth="1"/>
    <col min="4329" max="4334" width="6.5703125" customWidth="1"/>
    <col min="4335" max="4335" width="8" customWidth="1"/>
    <col min="4336" max="4353" width="6.5703125" customWidth="1"/>
    <col min="4354" max="4354" width="7.28515625" customWidth="1"/>
    <col min="4355" max="4355" width="8" customWidth="1"/>
    <col min="4356" max="4356" width="7.7109375" customWidth="1"/>
    <col min="4357" max="4364" width="6.5703125" customWidth="1"/>
    <col min="4365" max="4365" width="9" customWidth="1"/>
    <col min="4366" max="4366" width="9.7109375" customWidth="1"/>
    <col min="4367" max="4367" width="7.28515625" bestFit="1" customWidth="1"/>
    <col min="4582" max="4582" width="4" customWidth="1"/>
    <col min="4583" max="4583" width="27.140625" customWidth="1"/>
    <col min="4584" max="4584" width="12" bestFit="1" customWidth="1"/>
    <col min="4585" max="4590" width="6.5703125" customWidth="1"/>
    <col min="4591" max="4591" width="8" customWidth="1"/>
    <col min="4592" max="4609" width="6.5703125" customWidth="1"/>
    <col min="4610" max="4610" width="7.28515625" customWidth="1"/>
    <col min="4611" max="4611" width="8" customWidth="1"/>
    <col min="4612" max="4612" width="7.7109375" customWidth="1"/>
    <col min="4613" max="4620" width="6.5703125" customWidth="1"/>
    <col min="4621" max="4621" width="9" customWidth="1"/>
    <col min="4622" max="4622" width="9.7109375" customWidth="1"/>
    <col min="4623" max="4623" width="7.28515625" bestFit="1" customWidth="1"/>
    <col min="4838" max="4838" width="4" customWidth="1"/>
    <col min="4839" max="4839" width="27.140625" customWidth="1"/>
    <col min="4840" max="4840" width="12" bestFit="1" customWidth="1"/>
    <col min="4841" max="4846" width="6.5703125" customWidth="1"/>
    <col min="4847" max="4847" width="8" customWidth="1"/>
    <col min="4848" max="4865" width="6.5703125" customWidth="1"/>
    <col min="4866" max="4866" width="7.28515625" customWidth="1"/>
    <col min="4867" max="4867" width="8" customWidth="1"/>
    <col min="4868" max="4868" width="7.7109375" customWidth="1"/>
    <col min="4869" max="4876" width="6.5703125" customWidth="1"/>
    <col min="4877" max="4877" width="9" customWidth="1"/>
    <col min="4878" max="4878" width="9.7109375" customWidth="1"/>
    <col min="4879" max="4879" width="7.28515625" bestFit="1" customWidth="1"/>
    <col min="5094" max="5094" width="4" customWidth="1"/>
    <col min="5095" max="5095" width="27.140625" customWidth="1"/>
    <col min="5096" max="5096" width="12" bestFit="1" customWidth="1"/>
    <col min="5097" max="5102" width="6.5703125" customWidth="1"/>
    <col min="5103" max="5103" width="8" customWidth="1"/>
    <col min="5104" max="5121" width="6.5703125" customWidth="1"/>
    <col min="5122" max="5122" width="7.28515625" customWidth="1"/>
    <col min="5123" max="5123" width="8" customWidth="1"/>
    <col min="5124" max="5124" width="7.7109375" customWidth="1"/>
    <col min="5125" max="5132" width="6.5703125" customWidth="1"/>
    <col min="5133" max="5133" width="9" customWidth="1"/>
    <col min="5134" max="5134" width="9.7109375" customWidth="1"/>
    <col min="5135" max="5135" width="7.28515625" bestFit="1" customWidth="1"/>
    <col min="5350" max="5350" width="4" customWidth="1"/>
    <col min="5351" max="5351" width="27.140625" customWidth="1"/>
    <col min="5352" max="5352" width="12" bestFit="1" customWidth="1"/>
    <col min="5353" max="5358" width="6.5703125" customWidth="1"/>
    <col min="5359" max="5359" width="8" customWidth="1"/>
    <col min="5360" max="5377" width="6.5703125" customWidth="1"/>
    <col min="5378" max="5378" width="7.28515625" customWidth="1"/>
    <col min="5379" max="5379" width="8" customWidth="1"/>
    <col min="5380" max="5380" width="7.7109375" customWidth="1"/>
    <col min="5381" max="5388" width="6.5703125" customWidth="1"/>
    <col min="5389" max="5389" width="9" customWidth="1"/>
    <col min="5390" max="5390" width="9.7109375" customWidth="1"/>
    <col min="5391" max="5391" width="7.28515625" bestFit="1" customWidth="1"/>
    <col min="5606" max="5606" width="4" customWidth="1"/>
    <col min="5607" max="5607" width="27.140625" customWidth="1"/>
    <col min="5608" max="5608" width="12" bestFit="1" customWidth="1"/>
    <col min="5609" max="5614" width="6.5703125" customWidth="1"/>
    <col min="5615" max="5615" width="8" customWidth="1"/>
    <col min="5616" max="5633" width="6.5703125" customWidth="1"/>
    <col min="5634" max="5634" width="7.28515625" customWidth="1"/>
    <col min="5635" max="5635" width="8" customWidth="1"/>
    <col min="5636" max="5636" width="7.7109375" customWidth="1"/>
    <col min="5637" max="5644" width="6.5703125" customWidth="1"/>
    <col min="5645" max="5645" width="9" customWidth="1"/>
    <col min="5646" max="5646" width="9.7109375" customWidth="1"/>
    <col min="5647" max="5647" width="7.28515625" bestFit="1" customWidth="1"/>
    <col min="5862" max="5862" width="4" customWidth="1"/>
    <col min="5863" max="5863" width="27.140625" customWidth="1"/>
    <col min="5864" max="5864" width="12" bestFit="1" customWidth="1"/>
    <col min="5865" max="5870" width="6.5703125" customWidth="1"/>
    <col min="5871" max="5871" width="8" customWidth="1"/>
    <col min="5872" max="5889" width="6.5703125" customWidth="1"/>
    <col min="5890" max="5890" width="7.28515625" customWidth="1"/>
    <col min="5891" max="5891" width="8" customWidth="1"/>
    <col min="5892" max="5892" width="7.7109375" customWidth="1"/>
    <col min="5893" max="5900" width="6.5703125" customWidth="1"/>
    <col min="5901" max="5901" width="9" customWidth="1"/>
    <col min="5902" max="5902" width="9.7109375" customWidth="1"/>
    <col min="5903" max="5903" width="7.28515625" bestFit="1" customWidth="1"/>
    <col min="6118" max="6118" width="4" customWidth="1"/>
    <col min="6119" max="6119" width="27.140625" customWidth="1"/>
    <col min="6120" max="6120" width="12" bestFit="1" customWidth="1"/>
    <col min="6121" max="6126" width="6.5703125" customWidth="1"/>
    <col min="6127" max="6127" width="8" customWidth="1"/>
    <col min="6128" max="6145" width="6.5703125" customWidth="1"/>
    <col min="6146" max="6146" width="7.28515625" customWidth="1"/>
    <col min="6147" max="6147" width="8" customWidth="1"/>
    <col min="6148" max="6148" width="7.7109375" customWidth="1"/>
    <col min="6149" max="6156" width="6.5703125" customWidth="1"/>
    <col min="6157" max="6157" width="9" customWidth="1"/>
    <col min="6158" max="6158" width="9.7109375" customWidth="1"/>
    <col min="6159" max="6159" width="7.28515625" bestFit="1" customWidth="1"/>
    <col min="6374" max="6374" width="4" customWidth="1"/>
    <col min="6375" max="6375" width="27.140625" customWidth="1"/>
    <col min="6376" max="6376" width="12" bestFit="1" customWidth="1"/>
    <col min="6377" max="6382" width="6.5703125" customWidth="1"/>
    <col min="6383" max="6383" width="8" customWidth="1"/>
    <col min="6384" max="6401" width="6.5703125" customWidth="1"/>
    <col min="6402" max="6402" width="7.28515625" customWidth="1"/>
    <col min="6403" max="6403" width="8" customWidth="1"/>
    <col min="6404" max="6404" width="7.7109375" customWidth="1"/>
    <col min="6405" max="6412" width="6.5703125" customWidth="1"/>
    <col min="6413" max="6413" width="9" customWidth="1"/>
    <col min="6414" max="6414" width="9.7109375" customWidth="1"/>
    <col min="6415" max="6415" width="7.28515625" bestFit="1" customWidth="1"/>
    <col min="6630" max="6630" width="4" customWidth="1"/>
    <col min="6631" max="6631" width="27.140625" customWidth="1"/>
    <col min="6632" max="6632" width="12" bestFit="1" customWidth="1"/>
    <col min="6633" max="6638" width="6.5703125" customWidth="1"/>
    <col min="6639" max="6639" width="8" customWidth="1"/>
    <col min="6640" max="6657" width="6.5703125" customWidth="1"/>
    <col min="6658" max="6658" width="7.28515625" customWidth="1"/>
    <col min="6659" max="6659" width="8" customWidth="1"/>
    <col min="6660" max="6660" width="7.7109375" customWidth="1"/>
    <col min="6661" max="6668" width="6.5703125" customWidth="1"/>
    <col min="6669" max="6669" width="9" customWidth="1"/>
    <col min="6670" max="6670" width="9.7109375" customWidth="1"/>
    <col min="6671" max="6671" width="7.28515625" bestFit="1" customWidth="1"/>
    <col min="6886" max="6886" width="4" customWidth="1"/>
    <col min="6887" max="6887" width="27.140625" customWidth="1"/>
    <col min="6888" max="6888" width="12" bestFit="1" customWidth="1"/>
    <col min="6889" max="6894" width="6.5703125" customWidth="1"/>
    <col min="6895" max="6895" width="8" customWidth="1"/>
    <col min="6896" max="6913" width="6.5703125" customWidth="1"/>
    <col min="6914" max="6914" width="7.28515625" customWidth="1"/>
    <col min="6915" max="6915" width="8" customWidth="1"/>
    <col min="6916" max="6916" width="7.7109375" customWidth="1"/>
    <col min="6917" max="6924" width="6.5703125" customWidth="1"/>
    <col min="6925" max="6925" width="9" customWidth="1"/>
    <col min="6926" max="6926" width="9.7109375" customWidth="1"/>
    <col min="6927" max="6927" width="7.28515625" bestFit="1" customWidth="1"/>
    <col min="7142" max="7142" width="4" customWidth="1"/>
    <col min="7143" max="7143" width="27.140625" customWidth="1"/>
    <col min="7144" max="7144" width="12" bestFit="1" customWidth="1"/>
    <col min="7145" max="7150" width="6.5703125" customWidth="1"/>
    <col min="7151" max="7151" width="8" customWidth="1"/>
    <col min="7152" max="7169" width="6.5703125" customWidth="1"/>
    <col min="7170" max="7170" width="7.28515625" customWidth="1"/>
    <col min="7171" max="7171" width="8" customWidth="1"/>
    <col min="7172" max="7172" width="7.7109375" customWidth="1"/>
    <col min="7173" max="7180" width="6.5703125" customWidth="1"/>
    <col min="7181" max="7181" width="9" customWidth="1"/>
    <col min="7182" max="7182" width="9.7109375" customWidth="1"/>
    <col min="7183" max="7183" width="7.28515625" bestFit="1" customWidth="1"/>
    <col min="7398" max="7398" width="4" customWidth="1"/>
    <col min="7399" max="7399" width="27.140625" customWidth="1"/>
    <col min="7400" max="7400" width="12" bestFit="1" customWidth="1"/>
    <col min="7401" max="7406" width="6.5703125" customWidth="1"/>
    <col min="7407" max="7407" width="8" customWidth="1"/>
    <col min="7408" max="7425" width="6.5703125" customWidth="1"/>
    <col min="7426" max="7426" width="7.28515625" customWidth="1"/>
    <col min="7427" max="7427" width="8" customWidth="1"/>
    <col min="7428" max="7428" width="7.7109375" customWidth="1"/>
    <col min="7429" max="7436" width="6.5703125" customWidth="1"/>
    <col min="7437" max="7437" width="9" customWidth="1"/>
    <col min="7438" max="7438" width="9.7109375" customWidth="1"/>
    <col min="7439" max="7439" width="7.28515625" bestFit="1" customWidth="1"/>
    <col min="7654" max="7654" width="4" customWidth="1"/>
    <col min="7655" max="7655" width="27.140625" customWidth="1"/>
    <col min="7656" max="7656" width="12" bestFit="1" customWidth="1"/>
    <col min="7657" max="7662" width="6.5703125" customWidth="1"/>
    <col min="7663" max="7663" width="8" customWidth="1"/>
    <col min="7664" max="7681" width="6.5703125" customWidth="1"/>
    <col min="7682" max="7682" width="7.28515625" customWidth="1"/>
    <col min="7683" max="7683" width="8" customWidth="1"/>
    <col min="7684" max="7684" width="7.7109375" customWidth="1"/>
    <col min="7685" max="7692" width="6.5703125" customWidth="1"/>
    <col min="7693" max="7693" width="9" customWidth="1"/>
    <col min="7694" max="7694" width="9.7109375" customWidth="1"/>
    <col min="7695" max="7695" width="7.28515625" bestFit="1" customWidth="1"/>
    <col min="7910" max="7910" width="4" customWidth="1"/>
    <col min="7911" max="7911" width="27.140625" customWidth="1"/>
    <col min="7912" max="7912" width="12" bestFit="1" customWidth="1"/>
    <col min="7913" max="7918" width="6.5703125" customWidth="1"/>
    <col min="7919" max="7919" width="8" customWidth="1"/>
    <col min="7920" max="7937" width="6.5703125" customWidth="1"/>
    <col min="7938" max="7938" width="7.28515625" customWidth="1"/>
    <col min="7939" max="7939" width="8" customWidth="1"/>
    <col min="7940" max="7940" width="7.7109375" customWidth="1"/>
    <col min="7941" max="7948" width="6.5703125" customWidth="1"/>
    <col min="7949" max="7949" width="9" customWidth="1"/>
    <col min="7950" max="7950" width="9.7109375" customWidth="1"/>
    <col min="7951" max="7951" width="7.28515625" bestFit="1" customWidth="1"/>
    <col min="8166" max="8166" width="4" customWidth="1"/>
    <col min="8167" max="8167" width="27.140625" customWidth="1"/>
    <col min="8168" max="8168" width="12" bestFit="1" customWidth="1"/>
    <col min="8169" max="8174" width="6.5703125" customWidth="1"/>
    <col min="8175" max="8175" width="8" customWidth="1"/>
    <col min="8176" max="8193" width="6.5703125" customWidth="1"/>
    <col min="8194" max="8194" width="7.28515625" customWidth="1"/>
    <col min="8195" max="8195" width="8" customWidth="1"/>
    <col min="8196" max="8196" width="7.7109375" customWidth="1"/>
    <col min="8197" max="8204" width="6.5703125" customWidth="1"/>
    <col min="8205" max="8205" width="9" customWidth="1"/>
    <col min="8206" max="8206" width="9.7109375" customWidth="1"/>
    <col min="8207" max="8207" width="7.28515625" bestFit="1" customWidth="1"/>
    <col min="8422" max="8422" width="4" customWidth="1"/>
    <col min="8423" max="8423" width="27.140625" customWidth="1"/>
    <col min="8424" max="8424" width="12" bestFit="1" customWidth="1"/>
    <col min="8425" max="8430" width="6.5703125" customWidth="1"/>
    <col min="8431" max="8431" width="8" customWidth="1"/>
    <col min="8432" max="8449" width="6.5703125" customWidth="1"/>
    <col min="8450" max="8450" width="7.28515625" customWidth="1"/>
    <col min="8451" max="8451" width="8" customWidth="1"/>
    <col min="8452" max="8452" width="7.7109375" customWidth="1"/>
    <col min="8453" max="8460" width="6.5703125" customWidth="1"/>
    <col min="8461" max="8461" width="9" customWidth="1"/>
    <col min="8462" max="8462" width="9.7109375" customWidth="1"/>
    <col min="8463" max="8463" width="7.28515625" bestFit="1" customWidth="1"/>
    <col min="8678" max="8678" width="4" customWidth="1"/>
    <col min="8679" max="8679" width="27.140625" customWidth="1"/>
    <col min="8680" max="8680" width="12" bestFit="1" customWidth="1"/>
    <col min="8681" max="8686" width="6.5703125" customWidth="1"/>
    <col min="8687" max="8687" width="8" customWidth="1"/>
    <col min="8688" max="8705" width="6.5703125" customWidth="1"/>
    <col min="8706" max="8706" width="7.28515625" customWidth="1"/>
    <col min="8707" max="8707" width="8" customWidth="1"/>
    <col min="8708" max="8708" width="7.7109375" customWidth="1"/>
    <col min="8709" max="8716" width="6.5703125" customWidth="1"/>
    <col min="8717" max="8717" width="9" customWidth="1"/>
    <col min="8718" max="8718" width="9.7109375" customWidth="1"/>
    <col min="8719" max="8719" width="7.28515625" bestFit="1" customWidth="1"/>
    <col min="8934" max="8934" width="4" customWidth="1"/>
    <col min="8935" max="8935" width="27.140625" customWidth="1"/>
    <col min="8936" max="8936" width="12" bestFit="1" customWidth="1"/>
    <col min="8937" max="8942" width="6.5703125" customWidth="1"/>
    <col min="8943" max="8943" width="8" customWidth="1"/>
    <col min="8944" max="8961" width="6.5703125" customWidth="1"/>
    <col min="8962" max="8962" width="7.28515625" customWidth="1"/>
    <col min="8963" max="8963" width="8" customWidth="1"/>
    <col min="8964" max="8964" width="7.7109375" customWidth="1"/>
    <col min="8965" max="8972" width="6.5703125" customWidth="1"/>
    <col min="8973" max="8973" width="9" customWidth="1"/>
    <col min="8974" max="8974" width="9.7109375" customWidth="1"/>
    <col min="8975" max="8975" width="7.28515625" bestFit="1" customWidth="1"/>
    <col min="9190" max="9190" width="4" customWidth="1"/>
    <col min="9191" max="9191" width="27.140625" customWidth="1"/>
    <col min="9192" max="9192" width="12" bestFit="1" customWidth="1"/>
    <col min="9193" max="9198" width="6.5703125" customWidth="1"/>
    <col min="9199" max="9199" width="8" customWidth="1"/>
    <col min="9200" max="9217" width="6.5703125" customWidth="1"/>
    <col min="9218" max="9218" width="7.28515625" customWidth="1"/>
    <col min="9219" max="9219" width="8" customWidth="1"/>
    <col min="9220" max="9220" width="7.7109375" customWidth="1"/>
    <col min="9221" max="9228" width="6.5703125" customWidth="1"/>
    <col min="9229" max="9229" width="9" customWidth="1"/>
    <col min="9230" max="9230" width="9.7109375" customWidth="1"/>
    <col min="9231" max="9231" width="7.28515625" bestFit="1" customWidth="1"/>
    <col min="9446" max="9446" width="4" customWidth="1"/>
    <col min="9447" max="9447" width="27.140625" customWidth="1"/>
    <col min="9448" max="9448" width="12" bestFit="1" customWidth="1"/>
    <col min="9449" max="9454" width="6.5703125" customWidth="1"/>
    <col min="9455" max="9455" width="8" customWidth="1"/>
    <col min="9456" max="9473" width="6.5703125" customWidth="1"/>
    <col min="9474" max="9474" width="7.28515625" customWidth="1"/>
    <col min="9475" max="9475" width="8" customWidth="1"/>
    <col min="9476" max="9476" width="7.7109375" customWidth="1"/>
    <col min="9477" max="9484" width="6.5703125" customWidth="1"/>
    <col min="9485" max="9485" width="9" customWidth="1"/>
    <col min="9486" max="9486" width="9.7109375" customWidth="1"/>
    <col min="9487" max="9487" width="7.28515625" bestFit="1" customWidth="1"/>
    <col min="9702" max="9702" width="4" customWidth="1"/>
    <col min="9703" max="9703" width="27.140625" customWidth="1"/>
    <col min="9704" max="9704" width="12" bestFit="1" customWidth="1"/>
    <col min="9705" max="9710" width="6.5703125" customWidth="1"/>
    <col min="9711" max="9711" width="8" customWidth="1"/>
    <col min="9712" max="9729" width="6.5703125" customWidth="1"/>
    <col min="9730" max="9730" width="7.28515625" customWidth="1"/>
    <col min="9731" max="9731" width="8" customWidth="1"/>
    <col min="9732" max="9732" width="7.7109375" customWidth="1"/>
    <col min="9733" max="9740" width="6.5703125" customWidth="1"/>
    <col min="9741" max="9741" width="9" customWidth="1"/>
    <col min="9742" max="9742" width="9.7109375" customWidth="1"/>
    <col min="9743" max="9743" width="7.28515625" bestFit="1" customWidth="1"/>
    <col min="9958" max="9958" width="4" customWidth="1"/>
    <col min="9959" max="9959" width="27.140625" customWidth="1"/>
    <col min="9960" max="9960" width="12" bestFit="1" customWidth="1"/>
    <col min="9961" max="9966" width="6.5703125" customWidth="1"/>
    <col min="9967" max="9967" width="8" customWidth="1"/>
    <col min="9968" max="9985" width="6.5703125" customWidth="1"/>
    <col min="9986" max="9986" width="7.28515625" customWidth="1"/>
    <col min="9987" max="9987" width="8" customWidth="1"/>
    <col min="9988" max="9988" width="7.7109375" customWidth="1"/>
    <col min="9989" max="9996" width="6.5703125" customWidth="1"/>
    <col min="9997" max="9997" width="9" customWidth="1"/>
    <col min="9998" max="9998" width="9.7109375" customWidth="1"/>
    <col min="9999" max="9999" width="7.28515625" bestFit="1" customWidth="1"/>
    <col min="10214" max="10214" width="4" customWidth="1"/>
    <col min="10215" max="10215" width="27.140625" customWidth="1"/>
    <col min="10216" max="10216" width="12" bestFit="1" customWidth="1"/>
    <col min="10217" max="10222" width="6.5703125" customWidth="1"/>
    <col min="10223" max="10223" width="8" customWidth="1"/>
    <col min="10224" max="10241" width="6.5703125" customWidth="1"/>
    <col min="10242" max="10242" width="7.28515625" customWidth="1"/>
    <col min="10243" max="10243" width="8" customWidth="1"/>
    <col min="10244" max="10244" width="7.7109375" customWidth="1"/>
    <col min="10245" max="10252" width="6.5703125" customWidth="1"/>
    <col min="10253" max="10253" width="9" customWidth="1"/>
    <col min="10254" max="10254" width="9.7109375" customWidth="1"/>
    <col min="10255" max="10255" width="7.28515625" bestFit="1" customWidth="1"/>
    <col min="10470" max="10470" width="4" customWidth="1"/>
    <col min="10471" max="10471" width="27.140625" customWidth="1"/>
    <col min="10472" max="10472" width="12" bestFit="1" customWidth="1"/>
    <col min="10473" max="10478" width="6.5703125" customWidth="1"/>
    <col min="10479" max="10479" width="8" customWidth="1"/>
    <col min="10480" max="10497" width="6.5703125" customWidth="1"/>
    <col min="10498" max="10498" width="7.28515625" customWidth="1"/>
    <col min="10499" max="10499" width="8" customWidth="1"/>
    <col min="10500" max="10500" width="7.7109375" customWidth="1"/>
    <col min="10501" max="10508" width="6.5703125" customWidth="1"/>
    <col min="10509" max="10509" width="9" customWidth="1"/>
    <col min="10510" max="10510" width="9.7109375" customWidth="1"/>
    <col min="10511" max="10511" width="7.28515625" bestFit="1" customWidth="1"/>
    <col min="10726" max="10726" width="4" customWidth="1"/>
    <col min="10727" max="10727" width="27.140625" customWidth="1"/>
    <col min="10728" max="10728" width="12" bestFit="1" customWidth="1"/>
    <col min="10729" max="10734" width="6.5703125" customWidth="1"/>
    <col min="10735" max="10735" width="8" customWidth="1"/>
    <col min="10736" max="10753" width="6.5703125" customWidth="1"/>
    <col min="10754" max="10754" width="7.28515625" customWidth="1"/>
    <col min="10755" max="10755" width="8" customWidth="1"/>
    <col min="10756" max="10756" width="7.7109375" customWidth="1"/>
    <col min="10757" max="10764" width="6.5703125" customWidth="1"/>
    <col min="10765" max="10765" width="9" customWidth="1"/>
    <col min="10766" max="10766" width="9.7109375" customWidth="1"/>
    <col min="10767" max="10767" width="7.28515625" bestFit="1" customWidth="1"/>
    <col min="10982" max="10982" width="4" customWidth="1"/>
    <col min="10983" max="10983" width="27.140625" customWidth="1"/>
    <col min="10984" max="10984" width="12" bestFit="1" customWidth="1"/>
    <col min="10985" max="10990" width="6.5703125" customWidth="1"/>
    <col min="10991" max="10991" width="8" customWidth="1"/>
    <col min="10992" max="11009" width="6.5703125" customWidth="1"/>
    <col min="11010" max="11010" width="7.28515625" customWidth="1"/>
    <col min="11011" max="11011" width="8" customWidth="1"/>
    <col min="11012" max="11012" width="7.7109375" customWidth="1"/>
    <col min="11013" max="11020" width="6.5703125" customWidth="1"/>
    <col min="11021" max="11021" width="9" customWidth="1"/>
    <col min="11022" max="11022" width="9.7109375" customWidth="1"/>
    <col min="11023" max="11023" width="7.28515625" bestFit="1" customWidth="1"/>
    <col min="11238" max="11238" width="4" customWidth="1"/>
    <col min="11239" max="11239" width="27.140625" customWidth="1"/>
    <col min="11240" max="11240" width="12" bestFit="1" customWidth="1"/>
    <col min="11241" max="11246" width="6.5703125" customWidth="1"/>
    <col min="11247" max="11247" width="8" customWidth="1"/>
    <col min="11248" max="11265" width="6.5703125" customWidth="1"/>
    <col min="11266" max="11266" width="7.28515625" customWidth="1"/>
    <col min="11267" max="11267" width="8" customWidth="1"/>
    <col min="11268" max="11268" width="7.7109375" customWidth="1"/>
    <col min="11269" max="11276" width="6.5703125" customWidth="1"/>
    <col min="11277" max="11277" width="9" customWidth="1"/>
    <col min="11278" max="11278" width="9.7109375" customWidth="1"/>
    <col min="11279" max="11279" width="7.28515625" bestFit="1" customWidth="1"/>
    <col min="11494" max="11494" width="4" customWidth="1"/>
    <col min="11495" max="11495" width="27.140625" customWidth="1"/>
    <col min="11496" max="11496" width="12" bestFit="1" customWidth="1"/>
    <col min="11497" max="11502" width="6.5703125" customWidth="1"/>
    <col min="11503" max="11503" width="8" customWidth="1"/>
    <col min="11504" max="11521" width="6.5703125" customWidth="1"/>
    <col min="11522" max="11522" width="7.28515625" customWidth="1"/>
    <col min="11523" max="11523" width="8" customWidth="1"/>
    <col min="11524" max="11524" width="7.7109375" customWidth="1"/>
    <col min="11525" max="11532" width="6.5703125" customWidth="1"/>
    <col min="11533" max="11533" width="9" customWidth="1"/>
    <col min="11534" max="11534" width="9.7109375" customWidth="1"/>
    <col min="11535" max="11535" width="7.28515625" bestFit="1" customWidth="1"/>
    <col min="11750" max="11750" width="4" customWidth="1"/>
    <col min="11751" max="11751" width="27.140625" customWidth="1"/>
    <col min="11752" max="11752" width="12" bestFit="1" customWidth="1"/>
    <col min="11753" max="11758" width="6.5703125" customWidth="1"/>
    <col min="11759" max="11759" width="8" customWidth="1"/>
    <col min="11760" max="11777" width="6.5703125" customWidth="1"/>
    <col min="11778" max="11778" width="7.28515625" customWidth="1"/>
    <col min="11779" max="11779" width="8" customWidth="1"/>
    <col min="11780" max="11780" width="7.7109375" customWidth="1"/>
    <col min="11781" max="11788" width="6.5703125" customWidth="1"/>
    <col min="11789" max="11789" width="9" customWidth="1"/>
    <col min="11790" max="11790" width="9.7109375" customWidth="1"/>
    <col min="11791" max="11791" width="7.28515625" bestFit="1" customWidth="1"/>
    <col min="12006" max="12006" width="4" customWidth="1"/>
    <col min="12007" max="12007" width="27.140625" customWidth="1"/>
    <col min="12008" max="12008" width="12" bestFit="1" customWidth="1"/>
    <col min="12009" max="12014" width="6.5703125" customWidth="1"/>
    <col min="12015" max="12015" width="8" customWidth="1"/>
    <col min="12016" max="12033" width="6.5703125" customWidth="1"/>
    <col min="12034" max="12034" width="7.28515625" customWidth="1"/>
    <col min="12035" max="12035" width="8" customWidth="1"/>
    <col min="12036" max="12036" width="7.7109375" customWidth="1"/>
    <col min="12037" max="12044" width="6.5703125" customWidth="1"/>
    <col min="12045" max="12045" width="9" customWidth="1"/>
    <col min="12046" max="12046" width="9.7109375" customWidth="1"/>
    <col min="12047" max="12047" width="7.28515625" bestFit="1" customWidth="1"/>
    <col min="12262" max="12262" width="4" customWidth="1"/>
    <col min="12263" max="12263" width="27.140625" customWidth="1"/>
    <col min="12264" max="12264" width="12" bestFit="1" customWidth="1"/>
    <col min="12265" max="12270" width="6.5703125" customWidth="1"/>
    <col min="12271" max="12271" width="8" customWidth="1"/>
    <col min="12272" max="12289" width="6.5703125" customWidth="1"/>
    <col min="12290" max="12290" width="7.28515625" customWidth="1"/>
    <col min="12291" max="12291" width="8" customWidth="1"/>
    <col min="12292" max="12292" width="7.7109375" customWidth="1"/>
    <col min="12293" max="12300" width="6.5703125" customWidth="1"/>
    <col min="12301" max="12301" width="9" customWidth="1"/>
    <col min="12302" max="12302" width="9.7109375" customWidth="1"/>
    <col min="12303" max="12303" width="7.28515625" bestFit="1" customWidth="1"/>
    <col min="12518" max="12518" width="4" customWidth="1"/>
    <col min="12519" max="12519" width="27.140625" customWidth="1"/>
    <col min="12520" max="12520" width="12" bestFit="1" customWidth="1"/>
    <col min="12521" max="12526" width="6.5703125" customWidth="1"/>
    <col min="12527" max="12527" width="8" customWidth="1"/>
    <col min="12528" max="12545" width="6.5703125" customWidth="1"/>
    <col min="12546" max="12546" width="7.28515625" customWidth="1"/>
    <col min="12547" max="12547" width="8" customWidth="1"/>
    <col min="12548" max="12548" width="7.7109375" customWidth="1"/>
    <col min="12549" max="12556" width="6.5703125" customWidth="1"/>
    <col min="12557" max="12557" width="9" customWidth="1"/>
    <col min="12558" max="12558" width="9.7109375" customWidth="1"/>
    <col min="12559" max="12559" width="7.28515625" bestFit="1" customWidth="1"/>
    <col min="12774" max="12774" width="4" customWidth="1"/>
    <col min="12775" max="12775" width="27.140625" customWidth="1"/>
    <col min="12776" max="12776" width="12" bestFit="1" customWidth="1"/>
    <col min="12777" max="12782" width="6.5703125" customWidth="1"/>
    <col min="12783" max="12783" width="8" customWidth="1"/>
    <col min="12784" max="12801" width="6.5703125" customWidth="1"/>
    <col min="12802" max="12802" width="7.28515625" customWidth="1"/>
    <col min="12803" max="12803" width="8" customWidth="1"/>
    <col min="12804" max="12804" width="7.7109375" customWidth="1"/>
    <col min="12805" max="12812" width="6.5703125" customWidth="1"/>
    <col min="12813" max="12813" width="9" customWidth="1"/>
    <col min="12814" max="12814" width="9.7109375" customWidth="1"/>
    <col min="12815" max="12815" width="7.28515625" bestFit="1" customWidth="1"/>
    <col min="13030" max="13030" width="4" customWidth="1"/>
    <col min="13031" max="13031" width="27.140625" customWidth="1"/>
    <col min="13032" max="13032" width="12" bestFit="1" customWidth="1"/>
    <col min="13033" max="13038" width="6.5703125" customWidth="1"/>
    <col min="13039" max="13039" width="8" customWidth="1"/>
    <col min="13040" max="13057" width="6.5703125" customWidth="1"/>
    <col min="13058" max="13058" width="7.28515625" customWidth="1"/>
    <col min="13059" max="13059" width="8" customWidth="1"/>
    <col min="13060" max="13060" width="7.7109375" customWidth="1"/>
    <col min="13061" max="13068" width="6.5703125" customWidth="1"/>
    <col min="13069" max="13069" width="9" customWidth="1"/>
    <col min="13070" max="13070" width="9.7109375" customWidth="1"/>
    <col min="13071" max="13071" width="7.28515625" bestFit="1" customWidth="1"/>
    <col min="13286" max="13286" width="4" customWidth="1"/>
    <col min="13287" max="13287" width="27.140625" customWidth="1"/>
    <col min="13288" max="13288" width="12" bestFit="1" customWidth="1"/>
    <col min="13289" max="13294" width="6.5703125" customWidth="1"/>
    <col min="13295" max="13295" width="8" customWidth="1"/>
    <col min="13296" max="13313" width="6.5703125" customWidth="1"/>
    <col min="13314" max="13314" width="7.28515625" customWidth="1"/>
    <col min="13315" max="13315" width="8" customWidth="1"/>
    <col min="13316" max="13316" width="7.7109375" customWidth="1"/>
    <col min="13317" max="13324" width="6.5703125" customWidth="1"/>
    <col min="13325" max="13325" width="9" customWidth="1"/>
    <col min="13326" max="13326" width="9.7109375" customWidth="1"/>
    <col min="13327" max="13327" width="7.28515625" bestFit="1" customWidth="1"/>
    <col min="13542" max="13542" width="4" customWidth="1"/>
    <col min="13543" max="13543" width="27.140625" customWidth="1"/>
    <col min="13544" max="13544" width="12" bestFit="1" customWidth="1"/>
    <col min="13545" max="13550" width="6.5703125" customWidth="1"/>
    <col min="13551" max="13551" width="8" customWidth="1"/>
    <col min="13552" max="13569" width="6.5703125" customWidth="1"/>
    <col min="13570" max="13570" width="7.28515625" customWidth="1"/>
    <col min="13571" max="13571" width="8" customWidth="1"/>
    <col min="13572" max="13572" width="7.7109375" customWidth="1"/>
    <col min="13573" max="13580" width="6.5703125" customWidth="1"/>
    <col min="13581" max="13581" width="9" customWidth="1"/>
    <col min="13582" max="13582" width="9.7109375" customWidth="1"/>
    <col min="13583" max="13583" width="7.28515625" bestFit="1" customWidth="1"/>
    <col min="13798" max="13798" width="4" customWidth="1"/>
    <col min="13799" max="13799" width="27.140625" customWidth="1"/>
    <col min="13800" max="13800" width="12" bestFit="1" customWidth="1"/>
    <col min="13801" max="13806" width="6.5703125" customWidth="1"/>
    <col min="13807" max="13807" width="8" customWidth="1"/>
    <col min="13808" max="13825" width="6.5703125" customWidth="1"/>
    <col min="13826" max="13826" width="7.28515625" customWidth="1"/>
    <col min="13827" max="13827" width="8" customWidth="1"/>
    <col min="13828" max="13828" width="7.7109375" customWidth="1"/>
    <col min="13829" max="13836" width="6.5703125" customWidth="1"/>
    <col min="13837" max="13837" width="9" customWidth="1"/>
    <col min="13838" max="13838" width="9.7109375" customWidth="1"/>
    <col min="13839" max="13839" width="7.28515625" bestFit="1" customWidth="1"/>
    <col min="14054" max="14054" width="4" customWidth="1"/>
    <col min="14055" max="14055" width="27.140625" customWidth="1"/>
    <col min="14056" max="14056" width="12" bestFit="1" customWidth="1"/>
    <col min="14057" max="14062" width="6.5703125" customWidth="1"/>
    <col min="14063" max="14063" width="8" customWidth="1"/>
    <col min="14064" max="14081" width="6.5703125" customWidth="1"/>
    <col min="14082" max="14082" width="7.28515625" customWidth="1"/>
    <col min="14083" max="14083" width="8" customWidth="1"/>
    <col min="14084" max="14084" width="7.7109375" customWidth="1"/>
    <col min="14085" max="14092" width="6.5703125" customWidth="1"/>
    <col min="14093" max="14093" width="9" customWidth="1"/>
    <col min="14094" max="14094" width="9.7109375" customWidth="1"/>
    <col min="14095" max="14095" width="7.28515625" bestFit="1" customWidth="1"/>
    <col min="14310" max="14310" width="4" customWidth="1"/>
    <col min="14311" max="14311" width="27.140625" customWidth="1"/>
    <col min="14312" max="14312" width="12" bestFit="1" customWidth="1"/>
    <col min="14313" max="14318" width="6.5703125" customWidth="1"/>
    <col min="14319" max="14319" width="8" customWidth="1"/>
    <col min="14320" max="14337" width="6.5703125" customWidth="1"/>
    <col min="14338" max="14338" width="7.28515625" customWidth="1"/>
    <col min="14339" max="14339" width="8" customWidth="1"/>
    <col min="14340" max="14340" width="7.7109375" customWidth="1"/>
    <col min="14341" max="14348" width="6.5703125" customWidth="1"/>
    <col min="14349" max="14349" width="9" customWidth="1"/>
    <col min="14350" max="14350" width="9.7109375" customWidth="1"/>
    <col min="14351" max="14351" width="7.28515625" bestFit="1" customWidth="1"/>
    <col min="14566" max="14566" width="4" customWidth="1"/>
    <col min="14567" max="14567" width="27.140625" customWidth="1"/>
    <col min="14568" max="14568" width="12" bestFit="1" customWidth="1"/>
    <col min="14569" max="14574" width="6.5703125" customWidth="1"/>
    <col min="14575" max="14575" width="8" customWidth="1"/>
    <col min="14576" max="14593" width="6.5703125" customWidth="1"/>
    <col min="14594" max="14594" width="7.28515625" customWidth="1"/>
    <col min="14595" max="14595" width="8" customWidth="1"/>
    <col min="14596" max="14596" width="7.7109375" customWidth="1"/>
    <col min="14597" max="14604" width="6.5703125" customWidth="1"/>
    <col min="14605" max="14605" width="9" customWidth="1"/>
    <col min="14606" max="14606" width="9.7109375" customWidth="1"/>
    <col min="14607" max="14607" width="7.28515625" bestFit="1" customWidth="1"/>
    <col min="14822" max="14822" width="4" customWidth="1"/>
    <col min="14823" max="14823" width="27.140625" customWidth="1"/>
    <col min="14824" max="14824" width="12" bestFit="1" customWidth="1"/>
    <col min="14825" max="14830" width="6.5703125" customWidth="1"/>
    <col min="14831" max="14831" width="8" customWidth="1"/>
    <col min="14832" max="14849" width="6.5703125" customWidth="1"/>
    <col min="14850" max="14850" width="7.28515625" customWidth="1"/>
    <col min="14851" max="14851" width="8" customWidth="1"/>
    <col min="14852" max="14852" width="7.7109375" customWidth="1"/>
    <col min="14853" max="14860" width="6.5703125" customWidth="1"/>
    <col min="14861" max="14861" width="9" customWidth="1"/>
    <col min="14862" max="14862" width="9.7109375" customWidth="1"/>
    <col min="14863" max="14863" width="7.28515625" bestFit="1" customWidth="1"/>
    <col min="15078" max="15078" width="4" customWidth="1"/>
    <col min="15079" max="15079" width="27.140625" customWidth="1"/>
    <col min="15080" max="15080" width="12" bestFit="1" customWidth="1"/>
    <col min="15081" max="15086" width="6.5703125" customWidth="1"/>
    <col min="15087" max="15087" width="8" customWidth="1"/>
    <col min="15088" max="15105" width="6.5703125" customWidth="1"/>
    <col min="15106" max="15106" width="7.28515625" customWidth="1"/>
    <col min="15107" max="15107" width="8" customWidth="1"/>
    <col min="15108" max="15108" width="7.7109375" customWidth="1"/>
    <col min="15109" max="15116" width="6.5703125" customWidth="1"/>
    <col min="15117" max="15117" width="9" customWidth="1"/>
    <col min="15118" max="15118" width="9.7109375" customWidth="1"/>
    <col min="15119" max="15119" width="7.28515625" bestFit="1" customWidth="1"/>
    <col min="15334" max="15334" width="4" customWidth="1"/>
    <col min="15335" max="15335" width="27.140625" customWidth="1"/>
    <col min="15336" max="15336" width="12" bestFit="1" customWidth="1"/>
    <col min="15337" max="15342" width="6.5703125" customWidth="1"/>
    <col min="15343" max="15343" width="8" customWidth="1"/>
    <col min="15344" max="15361" width="6.5703125" customWidth="1"/>
    <col min="15362" max="15362" width="7.28515625" customWidth="1"/>
    <col min="15363" max="15363" width="8" customWidth="1"/>
    <col min="15364" max="15364" width="7.7109375" customWidth="1"/>
    <col min="15365" max="15372" width="6.5703125" customWidth="1"/>
    <col min="15373" max="15373" width="9" customWidth="1"/>
    <col min="15374" max="15374" width="9.7109375" customWidth="1"/>
    <col min="15375" max="15375" width="7.28515625" bestFit="1" customWidth="1"/>
    <col min="15590" max="15590" width="4" customWidth="1"/>
    <col min="15591" max="15591" width="27.140625" customWidth="1"/>
    <col min="15592" max="15592" width="12" bestFit="1" customWidth="1"/>
    <col min="15593" max="15598" width="6.5703125" customWidth="1"/>
    <col min="15599" max="15599" width="8" customWidth="1"/>
    <col min="15600" max="15617" width="6.5703125" customWidth="1"/>
    <col min="15618" max="15618" width="7.28515625" customWidth="1"/>
    <col min="15619" max="15619" width="8" customWidth="1"/>
    <col min="15620" max="15620" width="7.7109375" customWidth="1"/>
    <col min="15621" max="15628" width="6.5703125" customWidth="1"/>
    <col min="15629" max="15629" width="9" customWidth="1"/>
    <col min="15630" max="15630" width="9.7109375" customWidth="1"/>
    <col min="15631" max="15631" width="7.28515625" bestFit="1" customWidth="1"/>
    <col min="15846" max="15846" width="4" customWidth="1"/>
    <col min="15847" max="15847" width="27.140625" customWidth="1"/>
    <col min="15848" max="15848" width="12" bestFit="1" customWidth="1"/>
    <col min="15849" max="15854" width="6.5703125" customWidth="1"/>
    <col min="15855" max="15855" width="8" customWidth="1"/>
    <col min="15856" max="15873" width="6.5703125" customWidth="1"/>
    <col min="15874" max="15874" width="7.28515625" customWidth="1"/>
    <col min="15875" max="15875" width="8" customWidth="1"/>
    <col min="15876" max="15876" width="7.7109375" customWidth="1"/>
    <col min="15877" max="15884" width="6.5703125" customWidth="1"/>
    <col min="15885" max="15885" width="9" customWidth="1"/>
    <col min="15886" max="15886" width="9.7109375" customWidth="1"/>
    <col min="15887" max="15887" width="7.28515625" bestFit="1" customWidth="1"/>
    <col min="16102" max="16102" width="4" customWidth="1"/>
    <col min="16103" max="16103" width="27.140625" customWidth="1"/>
    <col min="16104" max="16104" width="12" bestFit="1" customWidth="1"/>
    <col min="16105" max="16110" width="6.5703125" customWidth="1"/>
    <col min="16111" max="16111" width="8" customWidth="1"/>
    <col min="16112" max="16129" width="6.5703125" customWidth="1"/>
    <col min="16130" max="16130" width="7.28515625" customWidth="1"/>
    <col min="16131" max="16131" width="8" customWidth="1"/>
    <col min="16132" max="16132" width="7.7109375" customWidth="1"/>
    <col min="16133" max="16140" width="6.5703125" customWidth="1"/>
    <col min="16141" max="16141" width="9" customWidth="1"/>
    <col min="16142" max="16142" width="9.7109375" customWidth="1"/>
    <col min="16143" max="16143" width="7.28515625" bestFit="1" customWidth="1"/>
  </cols>
  <sheetData>
    <row r="1" spans="1:30" ht="71.25" customHeight="1" x14ac:dyDescent="0.25">
      <c r="A1" s="75" t="s">
        <v>94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30" ht="72.75" customHeight="1" x14ac:dyDescent="0.25">
      <c r="A2" s="81" t="s">
        <v>27</v>
      </c>
      <c r="B2" s="78" t="s">
        <v>28</v>
      </c>
      <c r="C2" s="78" t="s">
        <v>29</v>
      </c>
      <c r="D2" s="71" t="s">
        <v>91</v>
      </c>
      <c r="E2" s="71"/>
      <c r="F2" s="71"/>
      <c r="G2" s="71" t="s">
        <v>95</v>
      </c>
      <c r="H2" s="71"/>
      <c r="I2" s="71"/>
      <c r="J2" s="71" t="s">
        <v>92</v>
      </c>
      <c r="K2" s="71"/>
      <c r="L2" s="84"/>
      <c r="M2" s="71" t="s">
        <v>87</v>
      </c>
      <c r="N2" s="71"/>
      <c r="O2" s="71"/>
      <c r="P2" s="71" t="s">
        <v>80</v>
      </c>
      <c r="Q2" s="71"/>
      <c r="R2" s="71"/>
      <c r="S2" s="71" t="s">
        <v>83</v>
      </c>
      <c r="T2" s="71"/>
      <c r="U2" s="71"/>
      <c r="V2" s="71" t="s">
        <v>84</v>
      </c>
      <c r="W2" s="71"/>
      <c r="X2" s="71"/>
      <c r="Y2" s="84" t="s">
        <v>86</v>
      </c>
      <c r="Z2" s="87"/>
      <c r="AA2" s="88"/>
      <c r="AB2" s="71" t="s">
        <v>93</v>
      </c>
      <c r="AC2" s="71"/>
      <c r="AD2" s="71"/>
    </row>
    <row r="3" spans="1:30" ht="33" customHeight="1" x14ac:dyDescent="0.25">
      <c r="A3" s="82"/>
      <c r="B3" s="79"/>
      <c r="C3" s="79"/>
      <c r="D3" s="65" t="s">
        <v>30</v>
      </c>
      <c r="E3" s="67" t="s">
        <v>75</v>
      </c>
      <c r="F3" s="69" t="s">
        <v>31</v>
      </c>
      <c r="G3" s="65" t="s">
        <v>30</v>
      </c>
      <c r="H3" s="67" t="s">
        <v>75</v>
      </c>
      <c r="I3" s="76" t="s">
        <v>31</v>
      </c>
      <c r="J3" s="65" t="s">
        <v>30</v>
      </c>
      <c r="K3" s="67" t="s">
        <v>75</v>
      </c>
      <c r="L3" s="73" t="s">
        <v>31</v>
      </c>
      <c r="M3" s="66" t="s">
        <v>30</v>
      </c>
      <c r="N3" s="72" t="s">
        <v>76</v>
      </c>
      <c r="O3" s="70" t="s">
        <v>31</v>
      </c>
      <c r="P3" s="66" t="s">
        <v>30</v>
      </c>
      <c r="Q3" s="72" t="s">
        <v>76</v>
      </c>
      <c r="R3" s="70" t="s">
        <v>31</v>
      </c>
      <c r="S3" s="66" t="s">
        <v>30</v>
      </c>
      <c r="T3" s="72" t="s">
        <v>76</v>
      </c>
      <c r="U3" s="70" t="s">
        <v>31</v>
      </c>
      <c r="V3" s="66" t="s">
        <v>30</v>
      </c>
      <c r="W3" s="72" t="s">
        <v>76</v>
      </c>
      <c r="X3" s="70" t="s">
        <v>31</v>
      </c>
      <c r="Y3" s="66" t="s">
        <v>30</v>
      </c>
      <c r="Z3" s="72" t="s">
        <v>76</v>
      </c>
      <c r="AA3" s="70" t="s">
        <v>31</v>
      </c>
      <c r="AB3" s="66" t="s">
        <v>30</v>
      </c>
      <c r="AC3" s="72" t="s">
        <v>76</v>
      </c>
      <c r="AD3" s="70" t="s">
        <v>31</v>
      </c>
    </row>
    <row r="4" spans="1:30" ht="15.75" thickBot="1" x14ac:dyDescent="0.3">
      <c r="A4" s="83"/>
      <c r="B4" s="80"/>
      <c r="C4" s="80"/>
      <c r="D4" s="66"/>
      <c r="E4" s="68"/>
      <c r="F4" s="70"/>
      <c r="G4" s="66"/>
      <c r="H4" s="68"/>
      <c r="I4" s="77"/>
      <c r="J4" s="85"/>
      <c r="K4" s="86"/>
      <c r="L4" s="74"/>
      <c r="M4" s="66"/>
      <c r="N4" s="68"/>
      <c r="O4" s="70"/>
      <c r="P4" s="66"/>
      <c r="Q4" s="68"/>
      <c r="R4" s="70"/>
      <c r="S4" s="66"/>
      <c r="T4" s="68"/>
      <c r="U4" s="70"/>
      <c r="V4" s="66"/>
      <c r="W4" s="68"/>
      <c r="X4" s="70"/>
      <c r="Y4" s="66"/>
      <c r="Z4" s="68"/>
      <c r="AA4" s="70"/>
      <c r="AB4" s="66"/>
      <c r="AC4" s="68"/>
      <c r="AD4" s="70"/>
    </row>
    <row r="5" spans="1:30" ht="19.5" thickBot="1" x14ac:dyDescent="0.35">
      <c r="A5" s="21">
        <v>1</v>
      </c>
      <c r="B5" s="15" t="s">
        <v>32</v>
      </c>
      <c r="C5" s="15" t="s">
        <v>33</v>
      </c>
      <c r="D5" s="13">
        <v>3659</v>
      </c>
      <c r="E5" s="20">
        <v>2801</v>
      </c>
      <c r="F5" s="14">
        <f t="shared" ref="F5:F13" si="0">IF(D5=0,,E5/D5*100)</f>
        <v>76.550970210439999</v>
      </c>
      <c r="G5" s="13"/>
      <c r="H5" s="20"/>
      <c r="I5" s="26"/>
      <c r="J5" s="36"/>
      <c r="K5" s="37"/>
      <c r="L5" s="27"/>
      <c r="M5" s="36"/>
      <c r="N5" s="36"/>
      <c r="O5" s="27" t="e">
        <f>N5/M5*100</f>
        <v>#DIV/0!</v>
      </c>
      <c r="P5" s="36"/>
      <c r="Q5" s="36"/>
      <c r="R5" s="27" t="e">
        <f>Q5/P5*100</f>
        <v>#DIV/0!</v>
      </c>
      <c r="S5" s="36"/>
      <c r="T5" s="36"/>
      <c r="U5" s="27" t="e">
        <f>T5/S5*100</f>
        <v>#DIV/0!</v>
      </c>
      <c r="V5" s="27"/>
      <c r="W5" s="27"/>
      <c r="X5" s="27"/>
      <c r="Y5" s="36"/>
      <c r="Z5" s="36"/>
      <c r="AA5" s="27"/>
      <c r="AB5" s="13">
        <f>D5+G5+J5+M5+P5+S5+V5</f>
        <v>3659</v>
      </c>
      <c r="AC5" s="20">
        <f>E5+H5+K5+N5+Q5+T5+W5</f>
        <v>2801</v>
      </c>
      <c r="AD5" s="14">
        <f>AC5/AB5*100</f>
        <v>76.550970210439999</v>
      </c>
    </row>
    <row r="6" spans="1:30" ht="19.5" thickBot="1" x14ac:dyDescent="0.35">
      <c r="A6" s="21">
        <v>2</v>
      </c>
      <c r="B6" s="15" t="s">
        <v>32</v>
      </c>
      <c r="C6" s="15" t="s">
        <v>34</v>
      </c>
      <c r="D6" s="13">
        <v>673</v>
      </c>
      <c r="E6" s="20">
        <v>353</v>
      </c>
      <c r="F6" s="14">
        <f t="shared" si="0"/>
        <v>52.451708766716202</v>
      </c>
      <c r="G6" s="13"/>
      <c r="H6" s="20"/>
      <c r="I6" s="26"/>
      <c r="J6" s="38"/>
      <c r="K6" s="39"/>
      <c r="L6" s="27"/>
      <c r="M6" s="36"/>
      <c r="N6" s="36"/>
      <c r="O6" s="27" t="e">
        <f t="shared" ref="O6:O53" si="1">N6/M6*100</f>
        <v>#DIV/0!</v>
      </c>
      <c r="P6" s="36"/>
      <c r="Q6" s="36"/>
      <c r="R6" s="27" t="e">
        <f t="shared" ref="R6:R53" si="2">Q6/P6*100</f>
        <v>#DIV/0!</v>
      </c>
      <c r="S6" s="36"/>
      <c r="T6" s="36"/>
      <c r="U6" s="27" t="e">
        <f t="shared" ref="U6:U53" si="3">T6/S6*100</f>
        <v>#DIV/0!</v>
      </c>
      <c r="V6" s="27"/>
      <c r="W6" s="27"/>
      <c r="X6" s="27"/>
      <c r="Y6" s="36"/>
      <c r="Z6" s="36"/>
      <c r="AA6" s="27"/>
      <c r="AB6" s="13">
        <f t="shared" ref="AB6" si="4">D6+G6+J6+M6+P6+S6+V6</f>
        <v>673</v>
      </c>
      <c r="AC6" s="20">
        <f t="shared" ref="AC6" si="5">E6+H6+K6+N6+Q6+T6+W6</f>
        <v>353</v>
      </c>
      <c r="AD6" s="14">
        <f t="shared" ref="AD6:AD52" si="6">AC6/AB6*100</f>
        <v>52.451708766716202</v>
      </c>
    </row>
    <row r="7" spans="1:30" ht="19.5" thickBot="1" x14ac:dyDescent="0.35">
      <c r="A7" s="21">
        <v>3</v>
      </c>
      <c r="B7" s="15" t="s">
        <v>32</v>
      </c>
      <c r="C7" s="15" t="s">
        <v>35</v>
      </c>
      <c r="D7" s="13">
        <v>1610</v>
      </c>
      <c r="E7" s="20">
        <v>931</v>
      </c>
      <c r="F7" s="14">
        <f t="shared" si="0"/>
        <v>57.826086956521735</v>
      </c>
      <c r="G7" s="13"/>
      <c r="H7" s="20"/>
      <c r="I7" s="26"/>
      <c r="J7" s="38"/>
      <c r="K7" s="39"/>
      <c r="L7" s="27"/>
      <c r="M7" s="36"/>
      <c r="N7" s="36"/>
      <c r="O7" s="27" t="e">
        <f t="shared" si="1"/>
        <v>#DIV/0!</v>
      </c>
      <c r="P7" s="36"/>
      <c r="Q7" s="36"/>
      <c r="R7" s="27" t="e">
        <f t="shared" si="2"/>
        <v>#DIV/0!</v>
      </c>
      <c r="S7" s="36"/>
      <c r="T7" s="36"/>
      <c r="U7" s="27" t="e">
        <f t="shared" si="3"/>
        <v>#DIV/0!</v>
      </c>
      <c r="V7" s="27"/>
      <c r="W7" s="27"/>
      <c r="X7" s="27"/>
      <c r="Y7" s="36"/>
      <c r="Z7" s="36"/>
      <c r="AA7" s="27"/>
      <c r="AB7" s="13">
        <f>D7+G7+J7+M7+P7+S7+V7+Y7</f>
        <v>1610</v>
      </c>
      <c r="AC7" s="20">
        <f>E7+H7+K7+N7+Q7+T7+W7+Z7</f>
        <v>931</v>
      </c>
      <c r="AD7" s="14">
        <f t="shared" si="6"/>
        <v>57.826086956521735</v>
      </c>
    </row>
    <row r="8" spans="1:30" ht="19.5" thickBot="1" x14ac:dyDescent="0.35">
      <c r="A8" s="21">
        <v>4</v>
      </c>
      <c r="B8" s="15" t="s">
        <v>32</v>
      </c>
      <c r="C8" s="15" t="s">
        <v>36</v>
      </c>
      <c r="D8" s="13">
        <v>396</v>
      </c>
      <c r="E8" s="20">
        <v>103</v>
      </c>
      <c r="F8" s="14">
        <f t="shared" si="0"/>
        <v>26.01010101010101</v>
      </c>
      <c r="G8" s="13"/>
      <c r="H8" s="20"/>
      <c r="I8" s="26"/>
      <c r="J8" s="38"/>
      <c r="K8" s="39"/>
      <c r="L8" s="27"/>
      <c r="M8" s="36"/>
      <c r="N8" s="36"/>
      <c r="O8" s="27" t="e">
        <f t="shared" si="1"/>
        <v>#DIV/0!</v>
      </c>
      <c r="P8" s="36"/>
      <c r="Q8" s="36"/>
      <c r="R8" s="27" t="e">
        <f t="shared" si="2"/>
        <v>#DIV/0!</v>
      </c>
      <c r="S8" s="36"/>
      <c r="T8" s="36"/>
      <c r="U8" s="27" t="e">
        <f t="shared" si="3"/>
        <v>#DIV/0!</v>
      </c>
      <c r="V8" s="27"/>
      <c r="W8" s="27"/>
      <c r="X8" s="27"/>
      <c r="Y8" s="36"/>
      <c r="Z8" s="36"/>
      <c r="AA8" s="27"/>
      <c r="AB8" s="13">
        <f t="shared" ref="AB8:AB52" si="7">D8+G8+J8+M8+P8+S8+V8+Y8</f>
        <v>396</v>
      </c>
      <c r="AC8" s="20">
        <f t="shared" ref="AC8:AC52" si="8">E8+H8+K8+N8+Q8+T8+W8+Z8</f>
        <v>103</v>
      </c>
      <c r="AD8" s="14">
        <f t="shared" si="6"/>
        <v>26.01010101010101</v>
      </c>
    </row>
    <row r="9" spans="1:30" ht="19.5" thickBot="1" x14ac:dyDescent="0.35">
      <c r="A9" s="21">
        <v>5</v>
      </c>
      <c r="B9" s="15" t="s">
        <v>32</v>
      </c>
      <c r="C9" s="15" t="s">
        <v>37</v>
      </c>
      <c r="D9" s="13">
        <v>1710</v>
      </c>
      <c r="E9" s="20">
        <v>1600</v>
      </c>
      <c r="F9" s="14">
        <f t="shared" si="0"/>
        <v>93.567251461988292</v>
      </c>
      <c r="G9" s="13"/>
      <c r="H9" s="20"/>
      <c r="I9" s="26"/>
      <c r="J9" s="38"/>
      <c r="K9" s="39"/>
      <c r="L9" s="27"/>
      <c r="M9" s="36"/>
      <c r="N9" s="36"/>
      <c r="O9" s="27" t="e">
        <f t="shared" si="1"/>
        <v>#DIV/0!</v>
      </c>
      <c r="P9" s="36"/>
      <c r="Q9" s="36"/>
      <c r="R9" s="27" t="e">
        <f t="shared" si="2"/>
        <v>#DIV/0!</v>
      </c>
      <c r="S9" s="36"/>
      <c r="T9" s="36"/>
      <c r="U9" s="27" t="e">
        <f t="shared" si="3"/>
        <v>#DIV/0!</v>
      </c>
      <c r="V9" s="27"/>
      <c r="W9" s="27"/>
      <c r="X9" s="27"/>
      <c r="Y9" s="36"/>
      <c r="Z9" s="36"/>
      <c r="AA9" s="27"/>
      <c r="AB9" s="13">
        <f t="shared" si="7"/>
        <v>1710</v>
      </c>
      <c r="AC9" s="20">
        <f t="shared" si="8"/>
        <v>1600</v>
      </c>
      <c r="AD9" s="14">
        <f t="shared" si="6"/>
        <v>93.567251461988292</v>
      </c>
    </row>
    <row r="10" spans="1:30" ht="19.5" thickBot="1" x14ac:dyDescent="0.35">
      <c r="A10" s="21"/>
      <c r="B10" s="15" t="s">
        <v>32</v>
      </c>
      <c r="C10" s="15" t="s">
        <v>38</v>
      </c>
      <c r="D10" s="13">
        <v>335</v>
      </c>
      <c r="E10" s="20">
        <v>335</v>
      </c>
      <c r="F10" s="14">
        <f t="shared" si="0"/>
        <v>100</v>
      </c>
      <c r="G10" s="13"/>
      <c r="H10" s="20"/>
      <c r="I10" s="26"/>
      <c r="J10" s="38"/>
      <c r="K10" s="39"/>
      <c r="L10" s="27"/>
      <c r="M10" s="36"/>
      <c r="N10" s="36"/>
      <c r="O10" s="27" t="e">
        <f t="shared" si="1"/>
        <v>#DIV/0!</v>
      </c>
      <c r="P10" s="36"/>
      <c r="Q10" s="36"/>
      <c r="R10" s="27" t="e">
        <f t="shared" si="2"/>
        <v>#DIV/0!</v>
      </c>
      <c r="S10" s="36"/>
      <c r="T10" s="36"/>
      <c r="U10" s="27" t="e">
        <f t="shared" si="3"/>
        <v>#DIV/0!</v>
      </c>
      <c r="V10" s="27"/>
      <c r="W10" s="27"/>
      <c r="X10" s="27"/>
      <c r="Y10" s="36"/>
      <c r="Z10" s="36"/>
      <c r="AA10" s="27"/>
      <c r="AB10" s="13">
        <f t="shared" si="7"/>
        <v>335</v>
      </c>
      <c r="AC10" s="20">
        <f t="shared" si="8"/>
        <v>335</v>
      </c>
      <c r="AD10" s="14">
        <f t="shared" si="6"/>
        <v>100</v>
      </c>
    </row>
    <row r="11" spans="1:30" ht="19.5" thickBot="1" x14ac:dyDescent="0.35">
      <c r="A11" s="21">
        <v>6</v>
      </c>
      <c r="B11" s="15" t="s">
        <v>32</v>
      </c>
      <c r="C11" s="15" t="s">
        <v>39</v>
      </c>
      <c r="D11" s="13">
        <v>2976</v>
      </c>
      <c r="E11" s="20">
        <v>2842</v>
      </c>
      <c r="F11" s="14">
        <f t="shared" si="0"/>
        <v>95.497311827956992</v>
      </c>
      <c r="G11" s="13"/>
      <c r="H11" s="20"/>
      <c r="I11" s="26"/>
      <c r="J11" s="38"/>
      <c r="K11" s="39"/>
      <c r="L11" s="27"/>
      <c r="M11" s="36"/>
      <c r="N11" s="36"/>
      <c r="O11" s="27" t="e">
        <f t="shared" si="1"/>
        <v>#DIV/0!</v>
      </c>
      <c r="P11" s="36"/>
      <c r="Q11" s="36"/>
      <c r="R11" s="27" t="e">
        <f t="shared" si="2"/>
        <v>#DIV/0!</v>
      </c>
      <c r="S11" s="36"/>
      <c r="T11" s="36"/>
      <c r="U11" s="27" t="e">
        <f t="shared" si="3"/>
        <v>#DIV/0!</v>
      </c>
      <c r="V11" s="27"/>
      <c r="W11" s="27"/>
      <c r="X11" s="27"/>
      <c r="Y11" s="36"/>
      <c r="Z11" s="36"/>
      <c r="AA11" s="27"/>
      <c r="AB11" s="13">
        <f t="shared" si="7"/>
        <v>2976</v>
      </c>
      <c r="AC11" s="20">
        <f t="shared" si="8"/>
        <v>2842</v>
      </c>
      <c r="AD11" s="14">
        <f t="shared" si="6"/>
        <v>95.497311827956992</v>
      </c>
    </row>
    <row r="12" spans="1:30" ht="19.5" thickBot="1" x14ac:dyDescent="0.35">
      <c r="A12" s="21">
        <v>7</v>
      </c>
      <c r="B12" s="15" t="s">
        <v>40</v>
      </c>
      <c r="C12" s="16" t="s">
        <v>41</v>
      </c>
      <c r="D12" s="13">
        <v>40</v>
      </c>
      <c r="E12" s="20">
        <v>40</v>
      </c>
      <c r="F12" s="14">
        <f t="shared" si="0"/>
        <v>100</v>
      </c>
      <c r="G12" s="13"/>
      <c r="H12" s="20"/>
      <c r="I12" s="26"/>
      <c r="J12" s="38"/>
      <c r="K12" s="39"/>
      <c r="L12" s="27"/>
      <c r="M12" s="36"/>
      <c r="N12" s="36"/>
      <c r="O12" s="27" t="e">
        <f t="shared" si="1"/>
        <v>#DIV/0!</v>
      </c>
      <c r="P12" s="36"/>
      <c r="Q12" s="36"/>
      <c r="R12" s="27" t="e">
        <f t="shared" si="2"/>
        <v>#DIV/0!</v>
      </c>
      <c r="S12" s="36"/>
      <c r="T12" s="36"/>
      <c r="U12" s="27" t="e">
        <f t="shared" si="3"/>
        <v>#DIV/0!</v>
      </c>
      <c r="V12" s="27"/>
      <c r="W12" s="27"/>
      <c r="X12" s="27"/>
      <c r="Y12" s="36"/>
      <c r="Z12" s="36"/>
      <c r="AA12" s="27"/>
      <c r="AB12" s="13">
        <f t="shared" si="7"/>
        <v>40</v>
      </c>
      <c r="AC12" s="20">
        <f t="shared" si="8"/>
        <v>40</v>
      </c>
      <c r="AD12" s="14">
        <f t="shared" si="6"/>
        <v>100</v>
      </c>
    </row>
    <row r="13" spans="1:30" ht="19.5" thickBot="1" x14ac:dyDescent="0.35">
      <c r="A13" s="21">
        <v>8</v>
      </c>
      <c r="B13" s="15" t="s">
        <v>32</v>
      </c>
      <c r="C13" s="15" t="s">
        <v>42</v>
      </c>
      <c r="D13" s="13">
        <v>46</v>
      </c>
      <c r="E13" s="20">
        <v>46</v>
      </c>
      <c r="F13" s="14">
        <f t="shared" si="0"/>
        <v>100</v>
      </c>
      <c r="G13" s="13"/>
      <c r="H13" s="20"/>
      <c r="I13" s="26"/>
      <c r="J13" s="38"/>
      <c r="K13" s="39"/>
      <c r="L13" s="27"/>
      <c r="M13" s="36"/>
      <c r="N13" s="36"/>
      <c r="O13" s="27" t="e">
        <f t="shared" si="1"/>
        <v>#DIV/0!</v>
      </c>
      <c r="P13" s="36"/>
      <c r="Q13" s="36"/>
      <c r="R13" s="27"/>
      <c r="S13" s="36"/>
      <c r="T13" s="36"/>
      <c r="U13" s="27" t="e">
        <f t="shared" si="3"/>
        <v>#DIV/0!</v>
      </c>
      <c r="V13" s="27"/>
      <c r="W13" s="27"/>
      <c r="X13" s="27"/>
      <c r="Y13" s="36"/>
      <c r="Z13" s="36"/>
      <c r="AA13" s="27"/>
      <c r="AB13" s="13">
        <f t="shared" si="7"/>
        <v>46</v>
      </c>
      <c r="AC13" s="20">
        <f t="shared" si="8"/>
        <v>46</v>
      </c>
      <c r="AD13" s="14">
        <f t="shared" si="6"/>
        <v>100</v>
      </c>
    </row>
    <row r="14" spans="1:30" ht="19.5" thickBot="1" x14ac:dyDescent="0.35">
      <c r="A14" s="21">
        <v>9</v>
      </c>
      <c r="B14" s="15" t="s">
        <v>32</v>
      </c>
      <c r="C14" s="15" t="s">
        <v>43</v>
      </c>
      <c r="D14" s="13">
        <v>30</v>
      </c>
      <c r="E14" s="20"/>
      <c r="F14" s="14">
        <f>IF(D14=0,,E14/D14*100)</f>
        <v>0</v>
      </c>
      <c r="G14" s="13"/>
      <c r="H14" s="20"/>
      <c r="I14" s="26"/>
      <c r="J14" s="38"/>
      <c r="K14" s="39"/>
      <c r="L14" s="27"/>
      <c r="M14" s="36"/>
      <c r="N14" s="36"/>
      <c r="O14" s="27"/>
      <c r="P14" s="36"/>
      <c r="Q14" s="36"/>
      <c r="R14" s="27"/>
      <c r="S14" s="36"/>
      <c r="T14" s="36"/>
      <c r="U14" s="27" t="e">
        <f t="shared" si="3"/>
        <v>#DIV/0!</v>
      </c>
      <c r="V14" s="27"/>
      <c r="W14" s="27"/>
      <c r="X14" s="27"/>
      <c r="Y14" s="36"/>
      <c r="Z14" s="36"/>
      <c r="AA14" s="27"/>
      <c r="AB14" s="13">
        <f t="shared" si="7"/>
        <v>30</v>
      </c>
      <c r="AC14" s="20">
        <f t="shared" si="8"/>
        <v>0</v>
      </c>
      <c r="AD14" s="14">
        <f t="shared" si="6"/>
        <v>0</v>
      </c>
    </row>
    <row r="15" spans="1:30" ht="19.5" hidden="1" thickBot="1" x14ac:dyDescent="0.35">
      <c r="A15" s="21">
        <v>10</v>
      </c>
      <c r="B15" s="15" t="s">
        <v>32</v>
      </c>
      <c r="C15" s="15" t="s">
        <v>44</v>
      </c>
      <c r="D15" s="13"/>
      <c r="E15" s="20"/>
      <c r="F15" s="14">
        <f t="shared" ref="F15:F53" si="9">IF(D15=0,,E15/D15*100)</f>
        <v>0</v>
      </c>
      <c r="G15" s="13"/>
      <c r="H15" s="20"/>
      <c r="I15" s="26"/>
      <c r="J15" s="38"/>
      <c r="K15" s="39"/>
      <c r="L15" s="27" t="e">
        <f t="shared" ref="L6:L53" si="10">K15/J15*100</f>
        <v>#DIV/0!</v>
      </c>
      <c r="M15" s="36"/>
      <c r="N15" s="36"/>
      <c r="O15" s="27"/>
      <c r="P15" s="36"/>
      <c r="Q15" s="36"/>
      <c r="R15" s="27" t="e">
        <f t="shared" si="2"/>
        <v>#DIV/0!</v>
      </c>
      <c r="S15" s="36"/>
      <c r="T15" s="36"/>
      <c r="U15" s="27" t="e">
        <f t="shared" si="3"/>
        <v>#DIV/0!</v>
      </c>
      <c r="V15" s="27"/>
      <c r="W15" s="27"/>
      <c r="X15" s="27"/>
      <c r="Y15" s="36"/>
      <c r="Z15" s="36"/>
      <c r="AA15" s="27"/>
      <c r="AB15" s="13">
        <f t="shared" si="7"/>
        <v>0</v>
      </c>
      <c r="AC15" s="20">
        <f t="shared" si="8"/>
        <v>0</v>
      </c>
      <c r="AD15" s="14" t="e">
        <f t="shared" si="6"/>
        <v>#DIV/0!</v>
      </c>
    </row>
    <row r="16" spans="1:30" ht="19.5" thickBot="1" x14ac:dyDescent="0.35">
      <c r="A16" s="21">
        <v>11</v>
      </c>
      <c r="B16" s="15" t="s">
        <v>32</v>
      </c>
      <c r="C16" s="15" t="s">
        <v>45</v>
      </c>
      <c r="D16" s="13">
        <v>101</v>
      </c>
      <c r="E16" s="20">
        <v>101</v>
      </c>
      <c r="F16" s="14">
        <f t="shared" si="9"/>
        <v>100</v>
      </c>
      <c r="G16" s="13"/>
      <c r="H16" s="20"/>
      <c r="I16" s="27"/>
      <c r="J16" s="38"/>
      <c r="K16" s="39"/>
      <c r="L16" s="27"/>
      <c r="M16" s="36"/>
      <c r="N16" s="36"/>
      <c r="O16" s="27"/>
      <c r="P16" s="36"/>
      <c r="Q16" s="36"/>
      <c r="R16" s="27"/>
      <c r="S16" s="36"/>
      <c r="T16" s="36"/>
      <c r="U16" s="27" t="e">
        <f t="shared" si="3"/>
        <v>#DIV/0!</v>
      </c>
      <c r="V16" s="27"/>
      <c r="W16" s="27"/>
      <c r="X16" s="27"/>
      <c r="Y16" s="36"/>
      <c r="Z16" s="36"/>
      <c r="AA16" s="27"/>
      <c r="AB16" s="13">
        <f t="shared" si="7"/>
        <v>101</v>
      </c>
      <c r="AC16" s="20">
        <f t="shared" si="8"/>
        <v>101</v>
      </c>
      <c r="AD16" s="14">
        <f t="shared" si="6"/>
        <v>100</v>
      </c>
    </row>
    <row r="17" spans="1:30" ht="19.5" thickBot="1" x14ac:dyDescent="0.35">
      <c r="A17" s="21">
        <v>12</v>
      </c>
      <c r="B17" s="15" t="s">
        <v>32</v>
      </c>
      <c r="C17" s="15" t="s">
        <v>46</v>
      </c>
      <c r="D17" s="13">
        <v>25</v>
      </c>
      <c r="E17" s="20">
        <v>25</v>
      </c>
      <c r="F17" s="14">
        <f t="shared" si="9"/>
        <v>100</v>
      </c>
      <c r="G17" s="13"/>
      <c r="H17" s="20"/>
      <c r="I17" s="27"/>
      <c r="J17" s="38"/>
      <c r="K17" s="39"/>
      <c r="L17" s="27"/>
      <c r="M17" s="36"/>
      <c r="N17" s="36"/>
      <c r="O17" s="27" t="e">
        <f t="shared" si="1"/>
        <v>#DIV/0!</v>
      </c>
      <c r="P17" s="36"/>
      <c r="Q17" s="36"/>
      <c r="R17" s="27" t="e">
        <f t="shared" si="2"/>
        <v>#DIV/0!</v>
      </c>
      <c r="S17" s="36"/>
      <c r="T17" s="36"/>
      <c r="U17" s="27" t="e">
        <f t="shared" si="3"/>
        <v>#DIV/0!</v>
      </c>
      <c r="V17" s="27"/>
      <c r="W17" s="27"/>
      <c r="X17" s="27"/>
      <c r="Y17" s="36"/>
      <c r="Z17" s="36"/>
      <c r="AA17" s="27"/>
      <c r="AB17" s="13">
        <f t="shared" si="7"/>
        <v>25</v>
      </c>
      <c r="AC17" s="20">
        <f t="shared" si="8"/>
        <v>25</v>
      </c>
      <c r="AD17" s="14">
        <f t="shared" si="6"/>
        <v>100</v>
      </c>
    </row>
    <row r="18" spans="1:30" ht="19.5" thickBot="1" x14ac:dyDescent="0.35">
      <c r="A18" s="21">
        <v>13</v>
      </c>
      <c r="B18" s="15" t="s">
        <v>32</v>
      </c>
      <c r="C18" s="15" t="s">
        <v>47</v>
      </c>
      <c r="D18" s="13">
        <v>28</v>
      </c>
      <c r="E18" s="20"/>
      <c r="F18" s="14">
        <f t="shared" si="9"/>
        <v>0</v>
      </c>
      <c r="G18" s="13"/>
      <c r="H18" s="20"/>
      <c r="I18" s="26"/>
      <c r="J18" s="38"/>
      <c r="K18" s="39"/>
      <c r="L18" s="27"/>
      <c r="M18" s="36"/>
      <c r="N18" s="36"/>
      <c r="O18" s="27" t="e">
        <f t="shared" si="1"/>
        <v>#DIV/0!</v>
      </c>
      <c r="P18" s="36"/>
      <c r="Q18" s="36"/>
      <c r="R18" s="27" t="e">
        <f t="shared" si="2"/>
        <v>#DIV/0!</v>
      </c>
      <c r="S18" s="36"/>
      <c r="T18" s="36"/>
      <c r="U18" s="27" t="e">
        <f t="shared" si="3"/>
        <v>#DIV/0!</v>
      </c>
      <c r="V18" s="27"/>
      <c r="W18" s="27"/>
      <c r="X18" s="27"/>
      <c r="Y18" s="36"/>
      <c r="Z18" s="36"/>
      <c r="AA18" s="27"/>
      <c r="AB18" s="13">
        <f t="shared" si="7"/>
        <v>28</v>
      </c>
      <c r="AC18" s="20">
        <f t="shared" si="8"/>
        <v>0</v>
      </c>
      <c r="AD18" s="14">
        <f t="shared" si="6"/>
        <v>0</v>
      </c>
    </row>
    <row r="19" spans="1:30" ht="19.5" thickBot="1" x14ac:dyDescent="0.35">
      <c r="A19" s="21">
        <v>14</v>
      </c>
      <c r="B19" s="15" t="s">
        <v>32</v>
      </c>
      <c r="C19" s="15" t="s">
        <v>48</v>
      </c>
      <c r="D19" s="13">
        <v>65</v>
      </c>
      <c r="E19" s="20">
        <v>65</v>
      </c>
      <c r="F19" s="14">
        <f t="shared" si="9"/>
        <v>100</v>
      </c>
      <c r="G19" s="13"/>
      <c r="H19" s="20"/>
      <c r="I19" s="26"/>
      <c r="J19" s="38"/>
      <c r="K19" s="39"/>
      <c r="L19" s="27"/>
      <c r="M19" s="36"/>
      <c r="N19" s="36"/>
      <c r="O19" s="27" t="e">
        <f t="shared" si="1"/>
        <v>#DIV/0!</v>
      </c>
      <c r="P19" s="36"/>
      <c r="Q19" s="36"/>
      <c r="R19" s="27" t="e">
        <f t="shared" si="2"/>
        <v>#DIV/0!</v>
      </c>
      <c r="S19" s="36"/>
      <c r="T19" s="36"/>
      <c r="U19" s="27" t="e">
        <f t="shared" si="3"/>
        <v>#DIV/0!</v>
      </c>
      <c r="V19" s="27"/>
      <c r="W19" s="27"/>
      <c r="X19" s="27"/>
      <c r="Y19" s="36"/>
      <c r="Z19" s="36"/>
      <c r="AA19" s="27"/>
      <c r="AB19" s="13">
        <f t="shared" si="7"/>
        <v>65</v>
      </c>
      <c r="AC19" s="20">
        <f t="shared" si="8"/>
        <v>65</v>
      </c>
      <c r="AD19" s="14">
        <f t="shared" si="6"/>
        <v>100</v>
      </c>
    </row>
    <row r="20" spans="1:30" ht="19.5" hidden="1" thickBot="1" x14ac:dyDescent="0.35">
      <c r="A20" s="21">
        <v>15</v>
      </c>
      <c r="B20" s="15" t="s">
        <v>32</v>
      </c>
      <c r="C20" s="15" t="s">
        <v>49</v>
      </c>
      <c r="D20" s="13"/>
      <c r="E20" s="20"/>
      <c r="F20" s="14">
        <f t="shared" si="9"/>
        <v>0</v>
      </c>
      <c r="G20" s="13"/>
      <c r="H20" s="20"/>
      <c r="I20" s="26"/>
      <c r="J20" s="38"/>
      <c r="K20" s="39"/>
      <c r="L20" s="27"/>
      <c r="M20" s="36"/>
      <c r="N20" s="36"/>
      <c r="O20" s="27" t="e">
        <f t="shared" si="1"/>
        <v>#DIV/0!</v>
      </c>
      <c r="P20" s="36"/>
      <c r="Q20" s="36"/>
      <c r="R20" s="27" t="e">
        <f t="shared" si="2"/>
        <v>#DIV/0!</v>
      </c>
      <c r="S20" s="36"/>
      <c r="T20" s="36"/>
      <c r="U20" s="27" t="e">
        <f t="shared" si="3"/>
        <v>#DIV/0!</v>
      </c>
      <c r="V20" s="27"/>
      <c r="W20" s="27"/>
      <c r="X20" s="27"/>
      <c r="Y20" s="36"/>
      <c r="Z20" s="36"/>
      <c r="AA20" s="27"/>
      <c r="AB20" s="13">
        <f t="shared" si="7"/>
        <v>0</v>
      </c>
      <c r="AC20" s="20">
        <f t="shared" si="8"/>
        <v>0</v>
      </c>
      <c r="AD20" s="14" t="e">
        <f t="shared" si="6"/>
        <v>#DIV/0!</v>
      </c>
    </row>
    <row r="21" spans="1:30" ht="19.5" thickBot="1" x14ac:dyDescent="0.35">
      <c r="A21" s="21">
        <v>16</v>
      </c>
      <c r="B21" s="16" t="s">
        <v>50</v>
      </c>
      <c r="C21" s="15" t="s">
        <v>37</v>
      </c>
      <c r="D21" s="13">
        <v>70</v>
      </c>
      <c r="E21" s="20">
        <v>70</v>
      </c>
      <c r="F21" s="14">
        <f t="shared" si="9"/>
        <v>100</v>
      </c>
      <c r="G21" s="13"/>
      <c r="H21" s="20"/>
      <c r="I21" s="26"/>
      <c r="J21" s="38"/>
      <c r="K21" s="39"/>
      <c r="L21" s="27"/>
      <c r="M21" s="36"/>
      <c r="N21" s="36"/>
      <c r="O21" s="27"/>
      <c r="P21" s="36"/>
      <c r="Q21" s="36"/>
      <c r="R21" s="27"/>
      <c r="S21" s="36"/>
      <c r="T21" s="36"/>
      <c r="U21" s="27" t="e">
        <f t="shared" si="3"/>
        <v>#DIV/0!</v>
      </c>
      <c r="V21" s="27"/>
      <c r="W21" s="27"/>
      <c r="X21" s="27"/>
      <c r="Y21" s="36"/>
      <c r="Z21" s="36"/>
      <c r="AA21" s="27"/>
      <c r="AB21" s="13">
        <f t="shared" si="7"/>
        <v>70</v>
      </c>
      <c r="AC21" s="20">
        <f t="shared" si="8"/>
        <v>70</v>
      </c>
      <c r="AD21" s="14">
        <f t="shared" si="6"/>
        <v>100</v>
      </c>
    </row>
    <row r="22" spans="1:30" ht="19.5" hidden="1" thickBot="1" x14ac:dyDescent="0.35">
      <c r="A22" s="21">
        <v>17</v>
      </c>
      <c r="B22" s="15" t="s">
        <v>50</v>
      </c>
      <c r="C22" s="15" t="s">
        <v>41</v>
      </c>
      <c r="D22" s="13"/>
      <c r="E22" s="20"/>
      <c r="F22" s="14">
        <f t="shared" si="9"/>
        <v>0</v>
      </c>
      <c r="G22" s="13"/>
      <c r="H22" s="20"/>
      <c r="I22" s="26"/>
      <c r="J22" s="38"/>
      <c r="K22" s="39"/>
      <c r="L22" s="27"/>
      <c r="M22" s="36"/>
      <c r="N22" s="36"/>
      <c r="O22" s="27" t="e">
        <f t="shared" si="1"/>
        <v>#DIV/0!</v>
      </c>
      <c r="P22" s="36"/>
      <c r="Q22" s="36"/>
      <c r="R22" s="27" t="e">
        <f t="shared" si="2"/>
        <v>#DIV/0!</v>
      </c>
      <c r="S22" s="36"/>
      <c r="T22" s="36"/>
      <c r="U22" s="27" t="e">
        <f t="shared" si="3"/>
        <v>#DIV/0!</v>
      </c>
      <c r="V22" s="27"/>
      <c r="W22" s="27"/>
      <c r="X22" s="27"/>
      <c r="Y22" s="36"/>
      <c r="Z22" s="36"/>
      <c r="AA22" s="27"/>
      <c r="AB22" s="13">
        <f t="shared" si="7"/>
        <v>0</v>
      </c>
      <c r="AC22" s="20">
        <f t="shared" si="8"/>
        <v>0</v>
      </c>
      <c r="AD22" s="14" t="e">
        <f t="shared" si="6"/>
        <v>#DIV/0!</v>
      </c>
    </row>
    <row r="23" spans="1:30" ht="19.5" thickBot="1" x14ac:dyDescent="0.35">
      <c r="A23" s="21">
        <v>18</v>
      </c>
      <c r="B23" s="16" t="s">
        <v>50</v>
      </c>
      <c r="C23" s="15" t="s">
        <v>39</v>
      </c>
      <c r="D23" s="13">
        <v>35</v>
      </c>
      <c r="E23" s="20">
        <v>35</v>
      </c>
      <c r="F23" s="14">
        <f t="shared" si="9"/>
        <v>100</v>
      </c>
      <c r="G23" s="13"/>
      <c r="H23" s="20"/>
      <c r="I23" s="26"/>
      <c r="J23" s="38"/>
      <c r="K23" s="39"/>
      <c r="L23" s="27"/>
      <c r="M23" s="36"/>
      <c r="N23" s="36"/>
      <c r="O23" s="27" t="e">
        <f t="shared" si="1"/>
        <v>#DIV/0!</v>
      </c>
      <c r="P23" s="36"/>
      <c r="Q23" s="36"/>
      <c r="R23" s="27"/>
      <c r="S23" s="36"/>
      <c r="T23" s="36"/>
      <c r="U23" s="27" t="e">
        <f t="shared" si="3"/>
        <v>#DIV/0!</v>
      </c>
      <c r="V23" s="27"/>
      <c r="W23" s="27"/>
      <c r="X23" s="27"/>
      <c r="Y23" s="36"/>
      <c r="Z23" s="36"/>
      <c r="AA23" s="27"/>
      <c r="AB23" s="13">
        <f t="shared" si="7"/>
        <v>35</v>
      </c>
      <c r="AC23" s="20">
        <f t="shared" si="8"/>
        <v>35</v>
      </c>
      <c r="AD23" s="14">
        <f t="shared" si="6"/>
        <v>100</v>
      </c>
    </row>
    <row r="24" spans="1:30" ht="19.5" hidden="1" thickBot="1" x14ac:dyDescent="0.35">
      <c r="A24" s="21">
        <v>19</v>
      </c>
      <c r="B24" s="15" t="s">
        <v>50</v>
      </c>
      <c r="C24" s="15" t="s">
        <v>51</v>
      </c>
      <c r="D24" s="13"/>
      <c r="E24" s="20"/>
      <c r="F24" s="14">
        <f t="shared" si="9"/>
        <v>0</v>
      </c>
      <c r="G24" s="13"/>
      <c r="H24" s="20"/>
      <c r="I24" s="26"/>
      <c r="J24" s="38"/>
      <c r="K24" s="39"/>
      <c r="L24" s="27"/>
      <c r="M24" s="36"/>
      <c r="N24" s="36"/>
      <c r="O24" s="27" t="e">
        <f t="shared" si="1"/>
        <v>#DIV/0!</v>
      </c>
      <c r="P24" s="36"/>
      <c r="Q24" s="36"/>
      <c r="R24" s="27" t="e">
        <f t="shared" si="2"/>
        <v>#DIV/0!</v>
      </c>
      <c r="S24" s="36"/>
      <c r="T24" s="36"/>
      <c r="U24" s="27" t="e">
        <f t="shared" si="3"/>
        <v>#DIV/0!</v>
      </c>
      <c r="V24" s="27"/>
      <c r="W24" s="27"/>
      <c r="X24" s="27"/>
      <c r="Y24" s="36"/>
      <c r="Z24" s="36"/>
      <c r="AA24" s="27"/>
      <c r="AB24" s="13">
        <f t="shared" si="7"/>
        <v>0</v>
      </c>
      <c r="AC24" s="20">
        <f t="shared" si="8"/>
        <v>0</v>
      </c>
      <c r="AD24" s="14" t="e">
        <f t="shared" si="6"/>
        <v>#DIV/0!</v>
      </c>
    </row>
    <row r="25" spans="1:30" ht="19.5" hidden="1" thickBot="1" x14ac:dyDescent="0.35">
      <c r="A25" s="21"/>
      <c r="B25" s="15" t="s">
        <v>52</v>
      </c>
      <c r="C25" s="15" t="s">
        <v>53</v>
      </c>
      <c r="D25" s="13"/>
      <c r="E25" s="20"/>
      <c r="F25" s="14">
        <f t="shared" si="9"/>
        <v>0</v>
      </c>
      <c r="G25" s="13"/>
      <c r="H25" s="20"/>
      <c r="I25" s="26" t="e">
        <f t="shared" ref="I17:I53" si="11">H25/G25*100</f>
        <v>#DIV/0!</v>
      </c>
      <c r="J25" s="38"/>
      <c r="K25" s="39"/>
      <c r="L25" s="27"/>
      <c r="M25" s="36"/>
      <c r="N25" s="36"/>
      <c r="O25" s="27" t="e">
        <f t="shared" si="1"/>
        <v>#DIV/0!</v>
      </c>
      <c r="P25" s="36"/>
      <c r="Q25" s="36"/>
      <c r="R25" s="27" t="e">
        <f t="shared" si="2"/>
        <v>#DIV/0!</v>
      </c>
      <c r="S25" s="36"/>
      <c r="T25" s="36"/>
      <c r="U25" s="27" t="e">
        <f t="shared" si="3"/>
        <v>#DIV/0!</v>
      </c>
      <c r="V25" s="27"/>
      <c r="W25" s="27"/>
      <c r="X25" s="27"/>
      <c r="Y25" s="36"/>
      <c r="Z25" s="36"/>
      <c r="AA25" s="27"/>
      <c r="AB25" s="13">
        <f t="shared" si="7"/>
        <v>0</v>
      </c>
      <c r="AC25" s="20">
        <f t="shared" si="8"/>
        <v>0</v>
      </c>
      <c r="AD25" s="14" t="e">
        <f t="shared" si="6"/>
        <v>#DIV/0!</v>
      </c>
    </row>
    <row r="26" spans="1:30" ht="19.5" thickBot="1" x14ac:dyDescent="0.35">
      <c r="A26" s="21">
        <v>20</v>
      </c>
      <c r="B26" s="16" t="s">
        <v>52</v>
      </c>
      <c r="C26" s="15" t="s">
        <v>54</v>
      </c>
      <c r="D26" s="13">
        <v>10</v>
      </c>
      <c r="E26" s="20">
        <v>10</v>
      </c>
      <c r="F26" s="14">
        <f t="shared" si="9"/>
        <v>100</v>
      </c>
      <c r="G26" s="13">
        <v>2986</v>
      </c>
      <c r="H26" s="20">
        <v>620</v>
      </c>
      <c r="I26" s="27">
        <f t="shared" si="11"/>
        <v>20.763563295378432</v>
      </c>
      <c r="J26" s="38"/>
      <c r="K26" s="39"/>
      <c r="L26" s="27"/>
      <c r="M26" s="36"/>
      <c r="N26" s="36"/>
      <c r="O26" s="27" t="e">
        <f t="shared" si="1"/>
        <v>#DIV/0!</v>
      </c>
      <c r="P26" s="36"/>
      <c r="Q26" s="36"/>
      <c r="R26" s="27"/>
      <c r="S26" s="36"/>
      <c r="T26" s="36"/>
      <c r="U26" s="27" t="e">
        <f t="shared" si="3"/>
        <v>#DIV/0!</v>
      </c>
      <c r="V26" s="27"/>
      <c r="W26" s="27"/>
      <c r="X26" s="27"/>
      <c r="Y26" s="36"/>
      <c r="Z26" s="36"/>
      <c r="AA26" s="27"/>
      <c r="AB26" s="13">
        <f t="shared" si="7"/>
        <v>2996</v>
      </c>
      <c r="AC26" s="20">
        <f t="shared" si="8"/>
        <v>630</v>
      </c>
      <c r="AD26" s="14">
        <f t="shared" si="6"/>
        <v>21.028037383177569</v>
      </c>
    </row>
    <row r="27" spans="1:30" ht="19.5" thickBot="1" x14ac:dyDescent="0.35">
      <c r="A27" s="21">
        <v>21</v>
      </c>
      <c r="B27" s="15" t="s">
        <v>52</v>
      </c>
      <c r="C27" s="15" t="s">
        <v>45</v>
      </c>
      <c r="D27" s="13">
        <v>14</v>
      </c>
      <c r="E27" s="20">
        <v>14</v>
      </c>
      <c r="F27" s="14">
        <f t="shared" si="9"/>
        <v>100</v>
      </c>
      <c r="G27" s="13">
        <v>974</v>
      </c>
      <c r="H27" s="20">
        <v>721</v>
      </c>
      <c r="I27" s="27">
        <f t="shared" si="11"/>
        <v>74.024640657084177</v>
      </c>
      <c r="J27" s="38"/>
      <c r="K27" s="39"/>
      <c r="L27" s="27"/>
      <c r="M27" s="36"/>
      <c r="N27" s="36"/>
      <c r="O27" s="27" t="e">
        <f t="shared" si="1"/>
        <v>#DIV/0!</v>
      </c>
      <c r="P27" s="36"/>
      <c r="Q27" s="36"/>
      <c r="R27" s="27"/>
      <c r="S27" s="36"/>
      <c r="T27" s="36"/>
      <c r="U27" s="27" t="e">
        <f t="shared" si="3"/>
        <v>#DIV/0!</v>
      </c>
      <c r="V27" s="27"/>
      <c r="W27" s="27"/>
      <c r="X27" s="27"/>
      <c r="Y27" s="36"/>
      <c r="Z27" s="36"/>
      <c r="AA27" s="27"/>
      <c r="AB27" s="13">
        <f t="shared" si="7"/>
        <v>988</v>
      </c>
      <c r="AC27" s="20">
        <f t="shared" si="8"/>
        <v>735</v>
      </c>
      <c r="AD27" s="14">
        <f t="shared" si="6"/>
        <v>74.392712550607285</v>
      </c>
    </row>
    <row r="28" spans="1:30" ht="19.5" hidden="1" thickBot="1" x14ac:dyDescent="0.35">
      <c r="A28" s="21">
        <v>22</v>
      </c>
      <c r="B28" s="15" t="s">
        <v>52</v>
      </c>
      <c r="C28" s="15" t="s">
        <v>33</v>
      </c>
      <c r="D28" s="13"/>
      <c r="E28" s="20"/>
      <c r="F28" s="14">
        <f t="shared" si="9"/>
        <v>0</v>
      </c>
      <c r="G28" s="13"/>
      <c r="H28" s="20"/>
      <c r="I28" s="27" t="e">
        <f t="shared" si="11"/>
        <v>#DIV/0!</v>
      </c>
      <c r="J28" s="38"/>
      <c r="K28" s="39"/>
      <c r="L28" s="27" t="e">
        <f t="shared" si="10"/>
        <v>#DIV/0!</v>
      </c>
      <c r="M28" s="36"/>
      <c r="N28" s="36"/>
      <c r="O28" s="27" t="e">
        <f t="shared" si="1"/>
        <v>#DIV/0!</v>
      </c>
      <c r="P28" s="36"/>
      <c r="Q28" s="36"/>
      <c r="R28" s="27" t="e">
        <f t="shared" si="2"/>
        <v>#DIV/0!</v>
      </c>
      <c r="S28" s="36"/>
      <c r="T28" s="36"/>
      <c r="U28" s="27" t="e">
        <f t="shared" si="3"/>
        <v>#DIV/0!</v>
      </c>
      <c r="V28" s="27"/>
      <c r="W28" s="27"/>
      <c r="X28" s="27"/>
      <c r="Y28" s="36"/>
      <c r="Z28" s="36"/>
      <c r="AA28" s="27"/>
      <c r="AB28" s="13">
        <f t="shared" si="7"/>
        <v>0</v>
      </c>
      <c r="AC28" s="20">
        <f t="shared" si="8"/>
        <v>0</v>
      </c>
      <c r="AD28" s="14" t="e">
        <f t="shared" si="6"/>
        <v>#DIV/0!</v>
      </c>
    </row>
    <row r="29" spans="1:30" ht="19.5" hidden="1" thickBot="1" x14ac:dyDescent="0.35">
      <c r="A29" s="21">
        <v>23</v>
      </c>
      <c r="B29" s="15" t="s">
        <v>52</v>
      </c>
      <c r="C29" s="15" t="s">
        <v>55</v>
      </c>
      <c r="D29" s="13"/>
      <c r="E29" s="20"/>
      <c r="F29" s="14">
        <f t="shared" si="9"/>
        <v>0</v>
      </c>
      <c r="G29" s="13"/>
      <c r="H29" s="20"/>
      <c r="I29" s="27" t="e">
        <f t="shared" si="11"/>
        <v>#DIV/0!</v>
      </c>
      <c r="J29" s="38"/>
      <c r="K29" s="39"/>
      <c r="L29" s="27" t="e">
        <f t="shared" si="10"/>
        <v>#DIV/0!</v>
      </c>
      <c r="M29" s="36"/>
      <c r="N29" s="36"/>
      <c r="O29" s="27" t="e">
        <f t="shared" si="1"/>
        <v>#DIV/0!</v>
      </c>
      <c r="P29" s="36"/>
      <c r="Q29" s="36"/>
      <c r="R29" s="27" t="e">
        <f t="shared" si="2"/>
        <v>#DIV/0!</v>
      </c>
      <c r="S29" s="36"/>
      <c r="T29" s="36"/>
      <c r="U29" s="27" t="e">
        <f t="shared" si="3"/>
        <v>#DIV/0!</v>
      </c>
      <c r="V29" s="27"/>
      <c r="W29" s="27"/>
      <c r="X29" s="27"/>
      <c r="Y29" s="36"/>
      <c r="Z29" s="36"/>
      <c r="AA29" s="27"/>
      <c r="AB29" s="13">
        <f t="shared" si="7"/>
        <v>0</v>
      </c>
      <c r="AC29" s="20">
        <f t="shared" si="8"/>
        <v>0</v>
      </c>
      <c r="AD29" s="14" t="e">
        <f t="shared" si="6"/>
        <v>#DIV/0!</v>
      </c>
    </row>
    <row r="30" spans="1:30" ht="19.5" thickBot="1" x14ac:dyDescent="0.35">
      <c r="A30" s="21">
        <v>24</v>
      </c>
      <c r="B30" s="15" t="s">
        <v>56</v>
      </c>
      <c r="C30" s="15" t="s">
        <v>33</v>
      </c>
      <c r="D30" s="13">
        <v>80</v>
      </c>
      <c r="E30" s="20">
        <v>20</v>
      </c>
      <c r="F30" s="14">
        <f t="shared" si="9"/>
        <v>25</v>
      </c>
      <c r="G30" s="13"/>
      <c r="H30" s="20"/>
      <c r="I30" s="27"/>
      <c r="J30" s="38"/>
      <c r="K30" s="39"/>
      <c r="L30" s="27"/>
      <c r="M30" s="36"/>
      <c r="N30" s="36"/>
      <c r="O30" s="27" t="e">
        <f t="shared" si="1"/>
        <v>#DIV/0!</v>
      </c>
      <c r="P30" s="36"/>
      <c r="Q30" s="36"/>
      <c r="R30" s="27"/>
      <c r="S30" s="36"/>
      <c r="T30" s="36"/>
      <c r="U30" s="27" t="e">
        <f t="shared" si="3"/>
        <v>#DIV/0!</v>
      </c>
      <c r="V30" s="27"/>
      <c r="W30" s="27"/>
      <c r="X30" s="27"/>
      <c r="Y30" s="36"/>
      <c r="Z30" s="36"/>
      <c r="AA30" s="27"/>
      <c r="AB30" s="13">
        <f t="shared" si="7"/>
        <v>80</v>
      </c>
      <c r="AC30" s="20">
        <f t="shared" si="8"/>
        <v>20</v>
      </c>
      <c r="AD30" s="14">
        <f t="shared" si="6"/>
        <v>25</v>
      </c>
    </row>
    <row r="31" spans="1:30" ht="19.5" hidden="1" thickBot="1" x14ac:dyDescent="0.35">
      <c r="A31" s="21">
        <v>25</v>
      </c>
      <c r="B31" s="15" t="s">
        <v>56</v>
      </c>
      <c r="C31" s="15" t="s">
        <v>34</v>
      </c>
      <c r="D31" s="13"/>
      <c r="E31" s="20"/>
      <c r="F31" s="14">
        <f t="shared" si="9"/>
        <v>0</v>
      </c>
      <c r="G31" s="13"/>
      <c r="H31" s="20"/>
      <c r="I31" s="26"/>
      <c r="J31" s="38"/>
      <c r="K31" s="39"/>
      <c r="L31" s="27"/>
      <c r="M31" s="36"/>
      <c r="N31" s="36"/>
      <c r="O31" s="27" t="e">
        <f t="shared" si="1"/>
        <v>#DIV/0!</v>
      </c>
      <c r="P31" s="36"/>
      <c r="Q31" s="36"/>
      <c r="R31" s="27"/>
      <c r="S31" s="36"/>
      <c r="T31" s="36"/>
      <c r="U31" s="27" t="e">
        <f t="shared" si="3"/>
        <v>#DIV/0!</v>
      </c>
      <c r="V31" s="27"/>
      <c r="W31" s="27"/>
      <c r="X31" s="27"/>
      <c r="Y31" s="36"/>
      <c r="Z31" s="36"/>
      <c r="AA31" s="27"/>
      <c r="AB31" s="13">
        <f t="shared" si="7"/>
        <v>0</v>
      </c>
      <c r="AC31" s="20">
        <f t="shared" si="8"/>
        <v>0</v>
      </c>
      <c r="AD31" s="14" t="e">
        <f t="shared" si="6"/>
        <v>#DIV/0!</v>
      </c>
    </row>
    <row r="32" spans="1:30" ht="19.5" hidden="1" thickBot="1" x14ac:dyDescent="0.35">
      <c r="A32" s="21">
        <v>26</v>
      </c>
      <c r="B32" s="15" t="s">
        <v>56</v>
      </c>
      <c r="C32" s="15" t="s">
        <v>35</v>
      </c>
      <c r="D32" s="13"/>
      <c r="E32" s="20"/>
      <c r="F32" s="14">
        <f t="shared" si="9"/>
        <v>0</v>
      </c>
      <c r="G32" s="13"/>
      <c r="H32" s="20"/>
      <c r="I32" s="26"/>
      <c r="J32" s="38"/>
      <c r="K32" s="39"/>
      <c r="L32" s="27" t="e">
        <f t="shared" si="10"/>
        <v>#DIV/0!</v>
      </c>
      <c r="M32" s="36"/>
      <c r="N32" s="36"/>
      <c r="O32" s="27" t="e">
        <f t="shared" si="1"/>
        <v>#DIV/0!</v>
      </c>
      <c r="P32" s="36"/>
      <c r="Q32" s="36"/>
      <c r="R32" s="27" t="e">
        <f t="shared" si="2"/>
        <v>#DIV/0!</v>
      </c>
      <c r="S32" s="36"/>
      <c r="T32" s="36"/>
      <c r="U32" s="27" t="e">
        <f t="shared" si="3"/>
        <v>#DIV/0!</v>
      </c>
      <c r="V32" s="27"/>
      <c r="W32" s="27"/>
      <c r="X32" s="27"/>
      <c r="Y32" s="36"/>
      <c r="Z32" s="36"/>
      <c r="AA32" s="27"/>
      <c r="AB32" s="13">
        <f t="shared" si="7"/>
        <v>0</v>
      </c>
      <c r="AC32" s="20">
        <f t="shared" si="8"/>
        <v>0</v>
      </c>
      <c r="AD32" s="14"/>
    </row>
    <row r="33" spans="1:30" ht="19.5" hidden="1" thickBot="1" x14ac:dyDescent="0.35">
      <c r="A33" s="21">
        <v>27</v>
      </c>
      <c r="B33" s="15" t="s">
        <v>56</v>
      </c>
      <c r="C33" s="15" t="s">
        <v>36</v>
      </c>
      <c r="D33" s="13"/>
      <c r="E33" s="20"/>
      <c r="F33" s="14">
        <f t="shared" si="9"/>
        <v>0</v>
      </c>
      <c r="G33" s="13"/>
      <c r="H33" s="20"/>
      <c r="I33" s="26"/>
      <c r="J33" s="38"/>
      <c r="K33" s="39"/>
      <c r="L33" s="27"/>
      <c r="M33" s="36"/>
      <c r="N33" s="36"/>
      <c r="O33" s="27" t="e">
        <f t="shared" si="1"/>
        <v>#DIV/0!</v>
      </c>
      <c r="P33" s="36"/>
      <c r="Q33" s="36"/>
      <c r="R33" s="27" t="e">
        <f t="shared" si="2"/>
        <v>#DIV/0!</v>
      </c>
      <c r="S33" s="36"/>
      <c r="T33" s="36"/>
      <c r="U33" s="27" t="e">
        <f t="shared" si="3"/>
        <v>#DIV/0!</v>
      </c>
      <c r="V33" s="27"/>
      <c r="W33" s="27"/>
      <c r="X33" s="27"/>
      <c r="Y33" s="36"/>
      <c r="Z33" s="36"/>
      <c r="AA33" s="27"/>
      <c r="AB33" s="13">
        <f t="shared" si="7"/>
        <v>0</v>
      </c>
      <c r="AC33" s="20">
        <f t="shared" si="8"/>
        <v>0</v>
      </c>
      <c r="AD33" s="14" t="e">
        <f t="shared" si="6"/>
        <v>#DIV/0!</v>
      </c>
    </row>
    <row r="34" spans="1:30" ht="19.5" hidden="1" thickBot="1" x14ac:dyDescent="0.35">
      <c r="A34" s="21">
        <v>28</v>
      </c>
      <c r="B34" s="15" t="s">
        <v>56</v>
      </c>
      <c r="C34" s="15" t="s">
        <v>37</v>
      </c>
      <c r="D34" s="13"/>
      <c r="E34" s="20"/>
      <c r="F34" s="14">
        <f t="shared" si="9"/>
        <v>0</v>
      </c>
      <c r="G34" s="13"/>
      <c r="H34" s="20"/>
      <c r="I34" s="26"/>
      <c r="J34" s="38"/>
      <c r="K34" s="39"/>
      <c r="L34" s="27"/>
      <c r="M34" s="36"/>
      <c r="N34" s="36"/>
      <c r="O34" s="27" t="e">
        <f t="shared" si="1"/>
        <v>#DIV/0!</v>
      </c>
      <c r="P34" s="36"/>
      <c r="Q34" s="36"/>
      <c r="R34" s="27"/>
      <c r="S34" s="36"/>
      <c r="T34" s="36"/>
      <c r="U34" s="27" t="e">
        <f t="shared" si="3"/>
        <v>#DIV/0!</v>
      </c>
      <c r="V34" s="27"/>
      <c r="W34" s="27"/>
      <c r="X34" s="27"/>
      <c r="Y34" s="36"/>
      <c r="Z34" s="36"/>
      <c r="AA34" s="27"/>
      <c r="AB34" s="13">
        <f t="shared" si="7"/>
        <v>0</v>
      </c>
      <c r="AC34" s="20">
        <f t="shared" si="8"/>
        <v>0</v>
      </c>
      <c r="AD34" s="14" t="e">
        <f t="shared" si="6"/>
        <v>#DIV/0!</v>
      </c>
    </row>
    <row r="35" spans="1:30" ht="19.5" hidden="1" thickBot="1" x14ac:dyDescent="0.35">
      <c r="A35" s="21">
        <v>29</v>
      </c>
      <c r="B35" s="15" t="s">
        <v>56</v>
      </c>
      <c r="C35" s="15" t="s">
        <v>39</v>
      </c>
      <c r="D35" s="13"/>
      <c r="E35" s="20"/>
      <c r="F35" s="14">
        <f t="shared" si="9"/>
        <v>0</v>
      </c>
      <c r="G35" s="13"/>
      <c r="H35" s="20"/>
      <c r="I35" s="26" t="e">
        <f t="shared" si="11"/>
        <v>#DIV/0!</v>
      </c>
      <c r="J35" s="38"/>
      <c r="K35" s="39"/>
      <c r="L35" s="27" t="e">
        <f t="shared" si="10"/>
        <v>#DIV/0!</v>
      </c>
      <c r="M35" s="36"/>
      <c r="N35" s="36"/>
      <c r="O35" s="27" t="e">
        <f t="shared" si="1"/>
        <v>#DIV/0!</v>
      </c>
      <c r="P35" s="36"/>
      <c r="Q35" s="36"/>
      <c r="R35" s="27" t="e">
        <f t="shared" si="2"/>
        <v>#DIV/0!</v>
      </c>
      <c r="S35" s="36"/>
      <c r="T35" s="36"/>
      <c r="U35" s="27" t="e">
        <f t="shared" si="3"/>
        <v>#DIV/0!</v>
      </c>
      <c r="V35" s="27"/>
      <c r="W35" s="27"/>
      <c r="X35" s="27"/>
      <c r="Y35" s="36"/>
      <c r="Z35" s="36"/>
      <c r="AA35" s="27"/>
      <c r="AB35" s="13">
        <f t="shared" si="7"/>
        <v>0</v>
      </c>
      <c r="AC35" s="20">
        <f t="shared" si="8"/>
        <v>0</v>
      </c>
      <c r="AD35" s="14" t="e">
        <f t="shared" si="6"/>
        <v>#DIV/0!</v>
      </c>
    </row>
    <row r="36" spans="1:30" ht="19.5" hidden="1" thickBot="1" x14ac:dyDescent="0.35">
      <c r="A36" s="21">
        <v>30</v>
      </c>
      <c r="B36" s="15" t="s">
        <v>56</v>
      </c>
      <c r="C36" s="15" t="s">
        <v>57</v>
      </c>
      <c r="D36" s="13"/>
      <c r="E36" s="20"/>
      <c r="F36" s="14">
        <f t="shared" si="9"/>
        <v>0</v>
      </c>
      <c r="G36" s="13"/>
      <c r="H36" s="20"/>
      <c r="I36" s="26" t="e">
        <f t="shared" si="11"/>
        <v>#DIV/0!</v>
      </c>
      <c r="J36" s="38"/>
      <c r="K36" s="39"/>
      <c r="L36" s="27" t="e">
        <f t="shared" si="10"/>
        <v>#DIV/0!</v>
      </c>
      <c r="M36" s="36"/>
      <c r="N36" s="36"/>
      <c r="O36" s="27" t="e">
        <f t="shared" si="1"/>
        <v>#DIV/0!</v>
      </c>
      <c r="P36" s="36"/>
      <c r="Q36" s="36"/>
      <c r="R36" s="27" t="e">
        <f t="shared" si="2"/>
        <v>#DIV/0!</v>
      </c>
      <c r="S36" s="36"/>
      <c r="T36" s="36"/>
      <c r="U36" s="27" t="e">
        <f t="shared" si="3"/>
        <v>#DIV/0!</v>
      </c>
      <c r="V36" s="27"/>
      <c r="W36" s="27"/>
      <c r="X36" s="27"/>
      <c r="Y36" s="36"/>
      <c r="Z36" s="36"/>
      <c r="AA36" s="27"/>
      <c r="AB36" s="13">
        <f t="shared" si="7"/>
        <v>0</v>
      </c>
      <c r="AC36" s="20">
        <f t="shared" si="8"/>
        <v>0</v>
      </c>
      <c r="AD36" s="14" t="e">
        <f t="shared" si="6"/>
        <v>#DIV/0!</v>
      </c>
    </row>
    <row r="37" spans="1:30" ht="19.5" hidden="1" thickBot="1" x14ac:dyDescent="0.35">
      <c r="A37" s="21">
        <v>31</v>
      </c>
      <c r="B37" s="15" t="s">
        <v>56</v>
      </c>
      <c r="C37" s="15" t="s">
        <v>58</v>
      </c>
      <c r="D37" s="13"/>
      <c r="E37" s="20"/>
      <c r="F37" s="14">
        <f t="shared" si="9"/>
        <v>0</v>
      </c>
      <c r="G37" s="13"/>
      <c r="H37" s="20"/>
      <c r="I37" s="26" t="e">
        <f t="shared" si="11"/>
        <v>#DIV/0!</v>
      </c>
      <c r="J37" s="38"/>
      <c r="K37" s="39"/>
      <c r="L37" s="27" t="e">
        <f t="shared" si="10"/>
        <v>#DIV/0!</v>
      </c>
      <c r="M37" s="36"/>
      <c r="N37" s="36"/>
      <c r="O37" s="27" t="e">
        <f t="shared" si="1"/>
        <v>#DIV/0!</v>
      </c>
      <c r="P37" s="36"/>
      <c r="Q37" s="36"/>
      <c r="R37" s="27" t="e">
        <f t="shared" si="2"/>
        <v>#DIV/0!</v>
      </c>
      <c r="S37" s="36"/>
      <c r="T37" s="36"/>
      <c r="U37" s="27" t="e">
        <f t="shared" si="3"/>
        <v>#DIV/0!</v>
      </c>
      <c r="V37" s="27"/>
      <c r="W37" s="27"/>
      <c r="X37" s="27"/>
      <c r="Y37" s="36"/>
      <c r="Z37" s="36"/>
      <c r="AA37" s="27"/>
      <c r="AB37" s="13">
        <f t="shared" si="7"/>
        <v>0</v>
      </c>
      <c r="AC37" s="20">
        <f t="shared" si="8"/>
        <v>0</v>
      </c>
      <c r="AD37" s="14" t="e">
        <f t="shared" si="6"/>
        <v>#DIV/0!</v>
      </c>
    </row>
    <row r="38" spans="1:30" ht="19.5" thickBot="1" x14ac:dyDescent="0.35">
      <c r="A38" s="21">
        <v>32</v>
      </c>
      <c r="B38" s="15" t="s">
        <v>59</v>
      </c>
      <c r="C38" s="15" t="s">
        <v>60</v>
      </c>
      <c r="D38" s="13">
        <v>392</v>
      </c>
      <c r="E38" s="20">
        <v>211</v>
      </c>
      <c r="F38" s="14">
        <f t="shared" si="9"/>
        <v>53.826530612244895</v>
      </c>
      <c r="G38" s="13"/>
      <c r="H38" s="20"/>
      <c r="I38" s="27"/>
      <c r="J38" s="38">
        <v>1705</v>
      </c>
      <c r="K38" s="39">
        <v>920</v>
      </c>
      <c r="L38" s="27">
        <f t="shared" si="10"/>
        <v>53.958944281524921</v>
      </c>
      <c r="M38" s="36"/>
      <c r="N38" s="36"/>
      <c r="O38" s="27" t="e">
        <f t="shared" si="1"/>
        <v>#DIV/0!</v>
      </c>
      <c r="P38" s="36"/>
      <c r="Q38" s="36"/>
      <c r="R38" s="27" t="e">
        <f t="shared" si="2"/>
        <v>#DIV/0!</v>
      </c>
      <c r="S38" s="36"/>
      <c r="T38" s="36"/>
      <c r="U38" s="27" t="e">
        <f t="shared" si="3"/>
        <v>#DIV/0!</v>
      </c>
      <c r="V38" s="27"/>
      <c r="W38" s="27"/>
      <c r="X38" s="27"/>
      <c r="Y38" s="36"/>
      <c r="Z38" s="36"/>
      <c r="AA38" s="27"/>
      <c r="AB38" s="13">
        <f t="shared" si="7"/>
        <v>2097</v>
      </c>
      <c r="AC38" s="20">
        <f t="shared" si="8"/>
        <v>1131</v>
      </c>
      <c r="AD38" s="14">
        <f t="shared" si="6"/>
        <v>53.934191702432045</v>
      </c>
    </row>
    <row r="39" spans="1:30" ht="19.5" thickBot="1" x14ac:dyDescent="0.35">
      <c r="A39" s="21">
        <v>33</v>
      </c>
      <c r="B39" s="15" t="s">
        <v>61</v>
      </c>
      <c r="C39" s="15" t="s">
        <v>62</v>
      </c>
      <c r="D39" s="13">
        <v>196</v>
      </c>
      <c r="E39" s="20">
        <v>176</v>
      </c>
      <c r="F39" s="14">
        <f t="shared" si="9"/>
        <v>89.795918367346943</v>
      </c>
      <c r="G39" s="13"/>
      <c r="H39" s="20"/>
      <c r="I39" s="27"/>
      <c r="J39" s="38">
        <v>87</v>
      </c>
      <c r="K39" s="39"/>
      <c r="L39" s="27">
        <f t="shared" si="10"/>
        <v>0</v>
      </c>
      <c r="M39" s="36"/>
      <c r="N39" s="36"/>
      <c r="O39" s="27" t="e">
        <f t="shared" si="1"/>
        <v>#DIV/0!</v>
      </c>
      <c r="P39" s="36"/>
      <c r="Q39" s="36"/>
      <c r="R39" s="27" t="e">
        <f t="shared" si="2"/>
        <v>#DIV/0!</v>
      </c>
      <c r="S39" s="36"/>
      <c r="T39" s="36"/>
      <c r="U39" s="27" t="e">
        <f t="shared" si="3"/>
        <v>#DIV/0!</v>
      </c>
      <c r="V39" s="27"/>
      <c r="W39" s="27"/>
      <c r="X39" s="27"/>
      <c r="Y39" s="36"/>
      <c r="Z39" s="36"/>
      <c r="AA39" s="27"/>
      <c r="AB39" s="13">
        <f t="shared" si="7"/>
        <v>283</v>
      </c>
      <c r="AC39" s="20">
        <f t="shared" si="8"/>
        <v>176</v>
      </c>
      <c r="AD39" s="14">
        <f t="shared" si="6"/>
        <v>62.190812720848058</v>
      </c>
    </row>
    <row r="40" spans="1:30" ht="19.5" hidden="1" thickBot="1" x14ac:dyDescent="0.35">
      <c r="A40" s="21">
        <v>34</v>
      </c>
      <c r="B40" s="15" t="s">
        <v>61</v>
      </c>
      <c r="C40" s="15" t="s">
        <v>63</v>
      </c>
      <c r="D40" s="13"/>
      <c r="E40" s="20"/>
      <c r="F40" s="14">
        <f t="shared" si="9"/>
        <v>0</v>
      </c>
      <c r="G40" s="13"/>
      <c r="H40" s="20"/>
      <c r="I40" s="27"/>
      <c r="J40" s="38"/>
      <c r="K40" s="39"/>
      <c r="L40" s="27" t="e">
        <f t="shared" si="10"/>
        <v>#DIV/0!</v>
      </c>
      <c r="M40" s="36"/>
      <c r="N40" s="36"/>
      <c r="O40" s="27" t="e">
        <f t="shared" si="1"/>
        <v>#DIV/0!</v>
      </c>
      <c r="P40" s="36"/>
      <c r="Q40" s="36"/>
      <c r="R40" s="27" t="e">
        <f t="shared" si="2"/>
        <v>#DIV/0!</v>
      </c>
      <c r="S40" s="36"/>
      <c r="T40" s="36"/>
      <c r="U40" s="27" t="e">
        <f t="shared" si="3"/>
        <v>#DIV/0!</v>
      </c>
      <c r="V40" s="27"/>
      <c r="W40" s="27"/>
      <c r="X40" s="27"/>
      <c r="Y40" s="36"/>
      <c r="Z40" s="36"/>
      <c r="AA40" s="27"/>
      <c r="AB40" s="13">
        <f t="shared" si="7"/>
        <v>0</v>
      </c>
      <c r="AC40" s="20">
        <f t="shared" si="8"/>
        <v>0</v>
      </c>
      <c r="AD40" s="14" t="e">
        <f t="shared" si="6"/>
        <v>#DIV/0!</v>
      </c>
    </row>
    <row r="41" spans="1:30" ht="19.5" thickBot="1" x14ac:dyDescent="0.35">
      <c r="A41" s="21">
        <v>35</v>
      </c>
      <c r="B41" s="15" t="s">
        <v>61</v>
      </c>
      <c r="C41" s="15" t="s">
        <v>58</v>
      </c>
      <c r="D41" s="13">
        <v>15</v>
      </c>
      <c r="E41" s="20">
        <v>15</v>
      </c>
      <c r="F41" s="14">
        <f t="shared" si="9"/>
        <v>100</v>
      </c>
      <c r="G41" s="13"/>
      <c r="H41" s="20"/>
      <c r="I41" s="27"/>
      <c r="J41" s="38">
        <v>83</v>
      </c>
      <c r="K41" s="39">
        <v>28</v>
      </c>
      <c r="L41" s="27">
        <f t="shared" si="10"/>
        <v>33.734939759036145</v>
      </c>
      <c r="M41" s="36"/>
      <c r="N41" s="36"/>
      <c r="O41" s="27" t="e">
        <f t="shared" si="1"/>
        <v>#DIV/0!</v>
      </c>
      <c r="P41" s="36"/>
      <c r="Q41" s="36"/>
      <c r="R41" s="27" t="e">
        <f t="shared" si="2"/>
        <v>#DIV/0!</v>
      </c>
      <c r="S41" s="36"/>
      <c r="T41" s="36"/>
      <c r="U41" s="27" t="e">
        <f t="shared" si="3"/>
        <v>#DIV/0!</v>
      </c>
      <c r="V41" s="27"/>
      <c r="W41" s="27"/>
      <c r="X41" s="27"/>
      <c r="Y41" s="36"/>
      <c r="Z41" s="36"/>
      <c r="AA41" s="27"/>
      <c r="AB41" s="13">
        <f t="shared" si="7"/>
        <v>98</v>
      </c>
      <c r="AC41" s="20">
        <f t="shared" si="8"/>
        <v>43</v>
      </c>
      <c r="AD41" s="14">
        <f t="shared" si="6"/>
        <v>43.877551020408163</v>
      </c>
    </row>
    <row r="42" spans="1:30" ht="19.5" hidden="1" thickBot="1" x14ac:dyDescent="0.35">
      <c r="A42" s="21">
        <v>36</v>
      </c>
      <c r="B42" s="15" t="s">
        <v>64</v>
      </c>
      <c r="C42" s="15" t="s">
        <v>33</v>
      </c>
      <c r="D42" s="13"/>
      <c r="E42" s="20"/>
      <c r="F42" s="14">
        <f t="shared" si="9"/>
        <v>0</v>
      </c>
      <c r="G42" s="13"/>
      <c r="H42" s="20"/>
      <c r="I42" s="26"/>
      <c r="J42" s="38"/>
      <c r="K42" s="39"/>
      <c r="L42" s="27" t="e">
        <f t="shared" si="10"/>
        <v>#DIV/0!</v>
      </c>
      <c r="M42" s="36"/>
      <c r="N42" s="36"/>
      <c r="O42" s="27" t="e">
        <f t="shared" si="1"/>
        <v>#DIV/0!</v>
      </c>
      <c r="P42" s="36"/>
      <c r="Q42" s="36"/>
      <c r="R42" s="27" t="e">
        <f t="shared" si="2"/>
        <v>#DIV/0!</v>
      </c>
      <c r="S42" s="36"/>
      <c r="T42" s="36"/>
      <c r="U42" s="27" t="e">
        <f t="shared" si="3"/>
        <v>#DIV/0!</v>
      </c>
      <c r="V42" s="27"/>
      <c r="W42" s="27"/>
      <c r="X42" s="27"/>
      <c r="Y42" s="36"/>
      <c r="Z42" s="36"/>
      <c r="AA42" s="27"/>
      <c r="AB42" s="13">
        <f t="shared" si="7"/>
        <v>0</v>
      </c>
      <c r="AC42" s="20">
        <f t="shared" si="8"/>
        <v>0</v>
      </c>
      <c r="AD42" s="14" t="e">
        <f t="shared" si="6"/>
        <v>#DIV/0!</v>
      </c>
    </row>
    <row r="43" spans="1:30" ht="19.5" thickBot="1" x14ac:dyDescent="0.35">
      <c r="A43" s="21">
        <v>37</v>
      </c>
      <c r="B43" s="15" t="s">
        <v>65</v>
      </c>
      <c r="C43" s="15" t="s">
        <v>60</v>
      </c>
      <c r="D43" s="13">
        <v>939</v>
      </c>
      <c r="E43" s="20">
        <v>849</v>
      </c>
      <c r="F43" s="14">
        <f t="shared" si="9"/>
        <v>90.415335463258785</v>
      </c>
      <c r="G43" s="13"/>
      <c r="H43" s="20"/>
      <c r="I43" s="27"/>
      <c r="J43" s="38"/>
      <c r="K43" s="39"/>
      <c r="L43" s="27"/>
      <c r="M43" s="36"/>
      <c r="N43" s="36"/>
      <c r="O43" s="27" t="e">
        <f t="shared" si="1"/>
        <v>#DIV/0!</v>
      </c>
      <c r="P43" s="36"/>
      <c r="Q43" s="36"/>
      <c r="R43" s="27" t="e">
        <f t="shared" si="2"/>
        <v>#DIV/0!</v>
      </c>
      <c r="S43" s="36"/>
      <c r="T43" s="36"/>
      <c r="U43" s="27" t="e">
        <f t="shared" si="3"/>
        <v>#DIV/0!</v>
      </c>
      <c r="V43" s="36"/>
      <c r="W43" s="36"/>
      <c r="X43" s="27" t="e">
        <f>W43/V43*100</f>
        <v>#DIV/0!</v>
      </c>
      <c r="Y43" s="36"/>
      <c r="Z43" s="36"/>
      <c r="AA43" s="27"/>
      <c r="AB43" s="13">
        <f t="shared" si="7"/>
        <v>939</v>
      </c>
      <c r="AC43" s="20">
        <f t="shared" si="8"/>
        <v>849</v>
      </c>
      <c r="AD43" s="14">
        <f t="shared" si="6"/>
        <v>90.415335463258785</v>
      </c>
    </row>
    <row r="44" spans="1:30" ht="19.5" thickBot="1" x14ac:dyDescent="0.35">
      <c r="A44" s="21">
        <v>38</v>
      </c>
      <c r="B44" s="15" t="s">
        <v>65</v>
      </c>
      <c r="C44" s="15" t="s">
        <v>66</v>
      </c>
      <c r="D44" s="13">
        <v>490</v>
      </c>
      <c r="E44" s="20">
        <v>390</v>
      </c>
      <c r="F44" s="14">
        <f t="shared" si="9"/>
        <v>79.591836734693871</v>
      </c>
      <c r="G44" s="13"/>
      <c r="H44" s="20"/>
      <c r="I44" s="27"/>
      <c r="J44" s="38"/>
      <c r="K44" s="39"/>
      <c r="L44" s="27"/>
      <c r="M44" s="36"/>
      <c r="N44" s="36"/>
      <c r="O44" s="27" t="e">
        <f t="shared" si="1"/>
        <v>#DIV/0!</v>
      </c>
      <c r="P44" s="36"/>
      <c r="Q44" s="36"/>
      <c r="R44" s="27"/>
      <c r="S44" s="36"/>
      <c r="T44" s="36"/>
      <c r="U44" s="27" t="e">
        <f t="shared" si="3"/>
        <v>#DIV/0!</v>
      </c>
      <c r="V44" s="36"/>
      <c r="W44" s="36"/>
      <c r="X44" s="27" t="e">
        <f t="shared" ref="X44:X53" si="12">W44/V44*100</f>
        <v>#DIV/0!</v>
      </c>
      <c r="Y44" s="36"/>
      <c r="Z44" s="36"/>
      <c r="AA44" s="27"/>
      <c r="AB44" s="13">
        <f t="shared" si="7"/>
        <v>490</v>
      </c>
      <c r="AC44" s="20">
        <f t="shared" si="8"/>
        <v>390</v>
      </c>
      <c r="AD44" s="14">
        <f t="shared" si="6"/>
        <v>79.591836734693871</v>
      </c>
    </row>
    <row r="45" spans="1:30" ht="19.5" hidden="1" thickBot="1" x14ac:dyDescent="0.35">
      <c r="A45" s="21">
        <v>39</v>
      </c>
      <c r="B45" s="15" t="s">
        <v>65</v>
      </c>
      <c r="C45" s="15" t="s">
        <v>63</v>
      </c>
      <c r="D45" s="13"/>
      <c r="E45" s="20"/>
      <c r="F45" s="14">
        <f t="shared" si="9"/>
        <v>0</v>
      </c>
      <c r="G45" s="13"/>
      <c r="H45" s="20"/>
      <c r="I45" s="27"/>
      <c r="J45" s="38"/>
      <c r="K45" s="39"/>
      <c r="L45" s="27"/>
      <c r="M45" s="36"/>
      <c r="N45" s="36"/>
      <c r="O45" s="27" t="e">
        <f t="shared" si="1"/>
        <v>#DIV/0!</v>
      </c>
      <c r="P45" s="36"/>
      <c r="Q45" s="36"/>
      <c r="R45" s="27" t="e">
        <f t="shared" si="2"/>
        <v>#DIV/0!</v>
      </c>
      <c r="S45" s="36"/>
      <c r="T45" s="36"/>
      <c r="U45" s="27" t="e">
        <f t="shared" si="3"/>
        <v>#DIV/0!</v>
      </c>
      <c r="V45" s="36"/>
      <c r="W45" s="36"/>
      <c r="X45" s="27" t="e">
        <f t="shared" si="12"/>
        <v>#DIV/0!</v>
      </c>
      <c r="Y45" s="36"/>
      <c r="Z45" s="36"/>
      <c r="AA45" s="27"/>
      <c r="AB45" s="13">
        <f t="shared" si="7"/>
        <v>0</v>
      </c>
      <c r="AC45" s="20">
        <f t="shared" si="8"/>
        <v>0</v>
      </c>
      <c r="AD45" s="14" t="e">
        <f t="shared" si="6"/>
        <v>#DIV/0!</v>
      </c>
    </row>
    <row r="46" spans="1:30" ht="19.5" hidden="1" thickBot="1" x14ac:dyDescent="0.35">
      <c r="A46" s="21">
        <v>40</v>
      </c>
      <c r="B46" s="15" t="s">
        <v>65</v>
      </c>
      <c r="C46" s="15" t="s">
        <v>67</v>
      </c>
      <c r="D46" s="13"/>
      <c r="E46" s="20"/>
      <c r="F46" s="14">
        <f t="shared" si="9"/>
        <v>0</v>
      </c>
      <c r="G46" s="13"/>
      <c r="H46" s="20"/>
      <c r="I46" s="27"/>
      <c r="J46" s="38"/>
      <c r="K46" s="39"/>
      <c r="L46" s="27"/>
      <c r="M46" s="36"/>
      <c r="N46" s="36"/>
      <c r="O46" s="27" t="e">
        <f t="shared" si="1"/>
        <v>#DIV/0!</v>
      </c>
      <c r="P46" s="36"/>
      <c r="Q46" s="36"/>
      <c r="R46" s="27"/>
      <c r="S46" s="36"/>
      <c r="T46" s="36"/>
      <c r="U46" s="27" t="e">
        <f t="shared" si="3"/>
        <v>#DIV/0!</v>
      </c>
      <c r="V46" s="36"/>
      <c r="W46" s="36"/>
      <c r="X46" s="27" t="e">
        <f t="shared" si="12"/>
        <v>#DIV/0!</v>
      </c>
      <c r="Y46" s="36"/>
      <c r="Z46" s="36"/>
      <c r="AA46" s="27"/>
      <c r="AB46" s="13">
        <f t="shared" si="7"/>
        <v>0</v>
      </c>
      <c r="AC46" s="20">
        <f t="shared" si="8"/>
        <v>0</v>
      </c>
      <c r="AD46" s="14" t="e">
        <f t="shared" si="6"/>
        <v>#DIV/0!</v>
      </c>
    </row>
    <row r="47" spans="1:30" ht="19.5" thickBot="1" x14ac:dyDescent="0.35">
      <c r="A47" s="21">
        <v>41</v>
      </c>
      <c r="B47" s="15" t="s">
        <v>68</v>
      </c>
      <c r="C47" s="15" t="s">
        <v>69</v>
      </c>
      <c r="D47" s="13"/>
      <c r="E47" s="20"/>
      <c r="F47" s="14">
        <f t="shared" si="9"/>
        <v>0</v>
      </c>
      <c r="G47" s="13"/>
      <c r="H47" s="20"/>
      <c r="I47" s="27"/>
      <c r="J47" s="38">
        <v>1350</v>
      </c>
      <c r="K47" s="39">
        <v>300</v>
      </c>
      <c r="L47" s="27">
        <f t="shared" si="10"/>
        <v>22.222222222222221</v>
      </c>
      <c r="M47" s="36"/>
      <c r="N47" s="36"/>
      <c r="O47" s="27" t="e">
        <f t="shared" si="1"/>
        <v>#DIV/0!</v>
      </c>
      <c r="P47" s="36"/>
      <c r="Q47" s="36"/>
      <c r="R47" s="27" t="e">
        <f t="shared" si="2"/>
        <v>#DIV/0!</v>
      </c>
      <c r="S47" s="36"/>
      <c r="T47" s="36"/>
      <c r="U47" s="27" t="e">
        <f t="shared" si="3"/>
        <v>#DIV/0!</v>
      </c>
      <c r="V47" s="36"/>
      <c r="W47" s="36"/>
      <c r="X47" s="27" t="e">
        <f t="shared" si="12"/>
        <v>#DIV/0!</v>
      </c>
      <c r="Y47" s="36"/>
      <c r="Z47" s="36"/>
      <c r="AA47" s="27"/>
      <c r="AB47" s="13">
        <f t="shared" si="7"/>
        <v>1350</v>
      </c>
      <c r="AC47" s="20">
        <f t="shared" si="8"/>
        <v>300</v>
      </c>
      <c r="AD47" s="14">
        <f t="shared" si="6"/>
        <v>22.222222222222221</v>
      </c>
    </row>
    <row r="48" spans="1:30" ht="19.5" thickBot="1" x14ac:dyDescent="0.35">
      <c r="A48" s="21">
        <v>42</v>
      </c>
      <c r="B48" s="15" t="s">
        <v>68</v>
      </c>
      <c r="C48" s="15" t="s">
        <v>66</v>
      </c>
      <c r="D48" s="13"/>
      <c r="E48" s="20"/>
      <c r="F48" s="14">
        <f t="shared" si="9"/>
        <v>0</v>
      </c>
      <c r="G48" s="13"/>
      <c r="H48" s="20"/>
      <c r="I48" s="27"/>
      <c r="J48" s="38">
        <v>491</v>
      </c>
      <c r="K48" s="39">
        <v>261</v>
      </c>
      <c r="L48" s="27">
        <f t="shared" si="10"/>
        <v>53.156822810590633</v>
      </c>
      <c r="M48" s="36"/>
      <c r="N48" s="36"/>
      <c r="O48" s="27" t="e">
        <f t="shared" si="1"/>
        <v>#DIV/0!</v>
      </c>
      <c r="P48" s="36"/>
      <c r="Q48" s="36"/>
      <c r="R48" s="27" t="e">
        <f t="shared" si="2"/>
        <v>#DIV/0!</v>
      </c>
      <c r="S48" s="36"/>
      <c r="T48" s="36"/>
      <c r="U48" s="27" t="e">
        <f t="shared" si="3"/>
        <v>#DIV/0!</v>
      </c>
      <c r="V48" s="36"/>
      <c r="W48" s="36"/>
      <c r="X48" s="27" t="e">
        <f t="shared" si="12"/>
        <v>#DIV/0!</v>
      </c>
      <c r="Y48" s="36"/>
      <c r="Z48" s="36"/>
      <c r="AA48" s="27"/>
      <c r="AB48" s="13">
        <f t="shared" si="7"/>
        <v>491</v>
      </c>
      <c r="AC48" s="20">
        <f t="shared" si="8"/>
        <v>261</v>
      </c>
      <c r="AD48" s="14">
        <f t="shared" si="6"/>
        <v>53.156822810590633</v>
      </c>
    </row>
    <row r="49" spans="1:30" ht="19.5" thickBot="1" x14ac:dyDescent="0.35">
      <c r="A49" s="21">
        <v>43</v>
      </c>
      <c r="B49" s="15" t="s">
        <v>68</v>
      </c>
      <c r="C49" s="15" t="s">
        <v>58</v>
      </c>
      <c r="D49" s="13"/>
      <c r="E49" s="20"/>
      <c r="F49" s="14">
        <f t="shared" si="9"/>
        <v>0</v>
      </c>
      <c r="G49" s="13"/>
      <c r="H49" s="20"/>
      <c r="I49" s="27"/>
      <c r="J49" s="38">
        <v>50</v>
      </c>
      <c r="K49" s="39"/>
      <c r="L49" s="27">
        <f t="shared" si="10"/>
        <v>0</v>
      </c>
      <c r="M49" s="36"/>
      <c r="N49" s="36"/>
      <c r="O49" s="27" t="e">
        <f t="shared" si="1"/>
        <v>#DIV/0!</v>
      </c>
      <c r="P49" s="36"/>
      <c r="Q49" s="36"/>
      <c r="R49" s="27" t="e">
        <f t="shared" si="2"/>
        <v>#DIV/0!</v>
      </c>
      <c r="S49" s="36"/>
      <c r="T49" s="36"/>
      <c r="U49" s="27" t="e">
        <f t="shared" si="3"/>
        <v>#DIV/0!</v>
      </c>
      <c r="V49" s="36"/>
      <c r="W49" s="36"/>
      <c r="X49" s="27" t="e">
        <f t="shared" si="12"/>
        <v>#DIV/0!</v>
      </c>
      <c r="Y49" s="36"/>
      <c r="Z49" s="36"/>
      <c r="AA49" s="27"/>
      <c r="AB49" s="13">
        <f t="shared" si="7"/>
        <v>50</v>
      </c>
      <c r="AC49" s="20">
        <f t="shared" si="8"/>
        <v>0</v>
      </c>
      <c r="AD49" s="14">
        <f t="shared" si="6"/>
        <v>0</v>
      </c>
    </row>
    <row r="50" spans="1:30" ht="19.5" hidden="1" thickBot="1" x14ac:dyDescent="0.35">
      <c r="A50" s="21">
        <v>44</v>
      </c>
      <c r="B50" s="15" t="s">
        <v>70</v>
      </c>
      <c r="C50" s="15" t="s">
        <v>33</v>
      </c>
      <c r="D50" s="13"/>
      <c r="E50" s="20"/>
      <c r="F50" s="14">
        <f t="shared" si="9"/>
        <v>0</v>
      </c>
      <c r="G50" s="13"/>
      <c r="H50" s="20"/>
      <c r="I50" s="27" t="e">
        <f t="shared" si="11"/>
        <v>#DIV/0!</v>
      </c>
      <c r="J50" s="38"/>
      <c r="K50" s="39"/>
      <c r="L50" s="27" t="e">
        <f t="shared" si="10"/>
        <v>#DIV/0!</v>
      </c>
      <c r="M50" s="36"/>
      <c r="N50" s="36"/>
      <c r="O50" s="27" t="e">
        <f t="shared" si="1"/>
        <v>#DIV/0!</v>
      </c>
      <c r="P50" s="36"/>
      <c r="Q50" s="36"/>
      <c r="R50" s="27" t="e">
        <f t="shared" si="2"/>
        <v>#DIV/0!</v>
      </c>
      <c r="S50" s="36"/>
      <c r="T50" s="36"/>
      <c r="U50" s="27" t="e">
        <f t="shared" si="3"/>
        <v>#DIV/0!</v>
      </c>
      <c r="V50" s="36"/>
      <c r="W50" s="36"/>
      <c r="X50" s="27" t="e">
        <f t="shared" si="12"/>
        <v>#DIV/0!</v>
      </c>
      <c r="Y50" s="36"/>
      <c r="Z50" s="36"/>
      <c r="AA50" s="27"/>
      <c r="AB50" s="13">
        <f t="shared" si="7"/>
        <v>0</v>
      </c>
      <c r="AC50" s="20">
        <f t="shared" si="8"/>
        <v>0</v>
      </c>
      <c r="AD50" s="14" t="e">
        <f t="shared" si="6"/>
        <v>#DIV/0!</v>
      </c>
    </row>
    <row r="51" spans="1:30" ht="19.5" thickBot="1" x14ac:dyDescent="0.35">
      <c r="A51" s="21">
        <v>45</v>
      </c>
      <c r="B51" s="15" t="s">
        <v>71</v>
      </c>
      <c r="C51" s="15" t="s">
        <v>60</v>
      </c>
      <c r="D51" s="13"/>
      <c r="E51" s="20"/>
      <c r="F51" s="14">
        <f t="shared" si="9"/>
        <v>0</v>
      </c>
      <c r="G51" s="13"/>
      <c r="H51" s="20"/>
      <c r="I51" s="27"/>
      <c r="J51" s="38">
        <v>2000</v>
      </c>
      <c r="K51" s="39">
        <v>2000</v>
      </c>
      <c r="L51" s="27">
        <f t="shared" si="10"/>
        <v>100</v>
      </c>
      <c r="M51" s="36"/>
      <c r="N51" s="36"/>
      <c r="O51" s="27" t="e">
        <f t="shared" si="1"/>
        <v>#DIV/0!</v>
      </c>
      <c r="P51" s="36"/>
      <c r="Q51" s="36"/>
      <c r="R51" s="27" t="e">
        <f t="shared" si="2"/>
        <v>#DIV/0!</v>
      </c>
      <c r="S51" s="36"/>
      <c r="T51" s="36"/>
      <c r="U51" s="27" t="e">
        <f t="shared" si="3"/>
        <v>#DIV/0!</v>
      </c>
      <c r="V51" s="36"/>
      <c r="W51" s="36"/>
      <c r="X51" s="27" t="e">
        <f t="shared" si="12"/>
        <v>#DIV/0!</v>
      </c>
      <c r="Y51" s="36"/>
      <c r="Z51" s="36"/>
      <c r="AA51" s="27"/>
      <c r="AB51" s="13">
        <f t="shared" si="7"/>
        <v>2000</v>
      </c>
      <c r="AC51" s="20">
        <f t="shared" si="8"/>
        <v>2000</v>
      </c>
      <c r="AD51" s="14">
        <f t="shared" si="6"/>
        <v>100</v>
      </c>
    </row>
    <row r="52" spans="1:30" ht="18.75" x14ac:dyDescent="0.3">
      <c r="A52" s="21">
        <v>46</v>
      </c>
      <c r="B52" s="15" t="s">
        <v>72</v>
      </c>
      <c r="C52" s="15" t="s">
        <v>73</v>
      </c>
      <c r="D52" s="13"/>
      <c r="E52" s="20"/>
      <c r="F52" s="14">
        <f t="shared" si="9"/>
        <v>0</v>
      </c>
      <c r="G52" s="13"/>
      <c r="H52" s="20"/>
      <c r="I52" s="27"/>
      <c r="J52" s="38">
        <v>29882</v>
      </c>
      <c r="K52" s="39">
        <v>4870</v>
      </c>
      <c r="L52" s="27">
        <f t="shared" si="10"/>
        <v>16.297436583896658</v>
      </c>
      <c r="M52" s="36"/>
      <c r="N52" s="36"/>
      <c r="O52" s="27" t="e">
        <f t="shared" si="1"/>
        <v>#DIV/0!</v>
      </c>
      <c r="P52" s="36"/>
      <c r="Q52" s="36"/>
      <c r="R52" s="27" t="e">
        <f t="shared" si="2"/>
        <v>#DIV/0!</v>
      </c>
      <c r="S52" s="36"/>
      <c r="T52" s="36"/>
      <c r="U52" s="27" t="e">
        <f t="shared" si="3"/>
        <v>#DIV/0!</v>
      </c>
      <c r="V52" s="36"/>
      <c r="W52" s="36"/>
      <c r="X52" s="27" t="e">
        <f t="shared" si="12"/>
        <v>#DIV/0!</v>
      </c>
      <c r="Y52" s="36"/>
      <c r="Z52" s="36"/>
      <c r="AA52" s="27"/>
      <c r="AB52" s="13">
        <f t="shared" si="7"/>
        <v>29882</v>
      </c>
      <c r="AC52" s="20">
        <f t="shared" si="8"/>
        <v>4870</v>
      </c>
      <c r="AD52" s="14">
        <f t="shared" si="6"/>
        <v>16.297436583896658</v>
      </c>
    </row>
    <row r="53" spans="1:30" ht="19.5" thickBot="1" x14ac:dyDescent="0.35">
      <c r="A53" s="22"/>
      <c r="B53" s="23" t="s">
        <v>74</v>
      </c>
      <c r="C53" s="23"/>
      <c r="D53" s="24">
        <f>SUM(D5:D52)</f>
        <v>13935</v>
      </c>
      <c r="E53" s="24">
        <f>SUM(E5:E52)</f>
        <v>11032</v>
      </c>
      <c r="F53" s="25">
        <f t="shared" si="9"/>
        <v>79.167563688553997</v>
      </c>
      <c r="G53" s="24">
        <f>SUM(G8:G52)</f>
        <v>3960</v>
      </c>
      <c r="H53" s="24">
        <f>SUM(H5:H52)</f>
        <v>1341</v>
      </c>
      <c r="I53" s="28">
        <f t="shared" si="11"/>
        <v>33.86363636363636</v>
      </c>
      <c r="J53" s="29">
        <f>SUM(J5:J52)</f>
        <v>35648</v>
      </c>
      <c r="K53" s="29">
        <f>SUM(K5:K52)</f>
        <v>8379</v>
      </c>
      <c r="L53" s="29">
        <f t="shared" si="10"/>
        <v>23.504824955116696</v>
      </c>
      <c r="M53" s="30">
        <f>SUM(M5:M52)</f>
        <v>0</v>
      </c>
      <c r="N53" s="30">
        <f>SUM(N5:N52)</f>
        <v>0</v>
      </c>
      <c r="O53" s="29" t="e">
        <f t="shared" si="1"/>
        <v>#DIV/0!</v>
      </c>
      <c r="P53" s="30">
        <f>SUM(P5:P52)</f>
        <v>0</v>
      </c>
      <c r="Q53" s="30">
        <f>SUM(Q5:Q52)</f>
        <v>0</v>
      </c>
      <c r="R53" s="29" t="e">
        <f t="shared" si="2"/>
        <v>#DIV/0!</v>
      </c>
      <c r="S53" s="49">
        <f>SUM(S5:S52)</f>
        <v>0</v>
      </c>
      <c r="T53" s="49">
        <f>SUM(T5:T52)</f>
        <v>0</v>
      </c>
      <c r="U53" s="29" t="e">
        <f t="shared" si="3"/>
        <v>#DIV/0!</v>
      </c>
      <c r="V53" s="49">
        <f>SUM(V5:V52)</f>
        <v>0</v>
      </c>
      <c r="W53" s="49">
        <f>SUM(W5:W52)</f>
        <v>0</v>
      </c>
      <c r="X53" s="29" t="e">
        <f t="shared" si="12"/>
        <v>#DIV/0!</v>
      </c>
      <c r="Y53" s="49">
        <f>SUM(Y5:Y52)</f>
        <v>0</v>
      </c>
      <c r="Z53" s="49">
        <f>SUM(Z5:Z52)</f>
        <v>0</v>
      </c>
      <c r="AA53" s="49"/>
      <c r="AB53" s="42">
        <f>SUM(AB5:AB52)</f>
        <v>53543</v>
      </c>
      <c r="AC53" s="42">
        <f>SUM(AC5:AC52)</f>
        <v>20752</v>
      </c>
      <c r="AD53" s="28">
        <f>AC53/AB53*100</f>
        <v>38.757634051136471</v>
      </c>
    </row>
    <row r="54" spans="1:30" ht="18" x14ac:dyDescent="0.25">
      <c r="D54" s="17"/>
      <c r="E54" s="18"/>
    </row>
    <row r="55" spans="1:30" hidden="1" x14ac:dyDescent="0.25">
      <c r="D55" s="19"/>
      <c r="E55" s="19"/>
    </row>
    <row r="56" spans="1:30" x14ac:dyDescent="0.25">
      <c r="E56" s="19"/>
    </row>
  </sheetData>
  <mergeCells count="40">
    <mergeCell ref="Y2:AA2"/>
    <mergeCell ref="Y3:Y4"/>
    <mergeCell ref="Z3:Z4"/>
    <mergeCell ref="AA3:AA4"/>
    <mergeCell ref="S2:U2"/>
    <mergeCell ref="S3:S4"/>
    <mergeCell ref="T3:T4"/>
    <mergeCell ref="U3:U4"/>
    <mergeCell ref="V2:X2"/>
    <mergeCell ref="V3:V4"/>
    <mergeCell ref="W3:W4"/>
    <mergeCell ref="X3:X4"/>
    <mergeCell ref="AB2:AD2"/>
    <mergeCell ref="AB3:AB4"/>
    <mergeCell ref="AC3:AC4"/>
    <mergeCell ref="AD3:AD4"/>
    <mergeCell ref="A1:P1"/>
    <mergeCell ref="D2:F2"/>
    <mergeCell ref="G3:G4"/>
    <mergeCell ref="H3:H4"/>
    <mergeCell ref="I3:I4"/>
    <mergeCell ref="G2:I2"/>
    <mergeCell ref="C2:C4"/>
    <mergeCell ref="B2:B4"/>
    <mergeCell ref="A2:A4"/>
    <mergeCell ref="J2:L2"/>
    <mergeCell ref="J3:J4"/>
    <mergeCell ref="K3:K4"/>
    <mergeCell ref="P2:R2"/>
    <mergeCell ref="P3:P4"/>
    <mergeCell ref="Q3:Q4"/>
    <mergeCell ref="R3:R4"/>
    <mergeCell ref="L3:L4"/>
    <mergeCell ref="D3:D4"/>
    <mergeCell ref="E3:E4"/>
    <mergeCell ref="F3:F4"/>
    <mergeCell ref="M2:O2"/>
    <mergeCell ref="M3:M4"/>
    <mergeCell ref="N3:N4"/>
    <mergeCell ref="O3:O4"/>
  </mergeCells>
  <pageMargins left="0.25" right="0.25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 ДЛГ</vt:lpstr>
      <vt:lpstr>по сортиментах</vt:lpstr>
      <vt:lpstr>'по ДЛГ'!Область_печати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2018-12-25T08:35:56Z</cp:lastPrinted>
  <dcterms:created xsi:type="dcterms:W3CDTF">2015-12-16T06:37:27Z</dcterms:created>
  <dcterms:modified xsi:type="dcterms:W3CDTF">2019-01-02T10:40:22Z</dcterms:modified>
</cp:coreProperties>
</file>