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1\Біржові торги\"/>
    </mc:Choice>
  </mc:AlternateContent>
  <xr:revisionPtr revIDLastSave="0" documentId="13_ncr:1_{B92F2F00-6231-4DD7-94B4-227C51881E1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о ДЛГ" sheetId="1" r:id="rId1"/>
    <sheet name="за категоріями" sheetId="3" r:id="rId2"/>
  </sheets>
  <definedNames>
    <definedName name="_xlnm.Print_Area" localSheetId="1">'за категоріями'!$A$1:$Q$80</definedName>
    <definedName name="_xlnm.Print_Area" localSheetId="0">'по ДЛГ'!$A$1:$T$23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8" i="3" l="1"/>
  <c r="J50" i="3"/>
  <c r="I50" i="3"/>
  <c r="F58" i="3"/>
  <c r="G50" i="3"/>
  <c r="F50" i="3"/>
  <c r="K74" i="3"/>
  <c r="K75" i="3"/>
  <c r="K76" i="3"/>
  <c r="K77" i="3"/>
  <c r="P74" i="3" l="1"/>
  <c r="P75" i="3" l="1"/>
  <c r="P76" i="3"/>
  <c r="P77" i="3"/>
  <c r="O75" i="3"/>
  <c r="O76" i="3"/>
  <c r="O77" i="3"/>
  <c r="O74" i="3"/>
  <c r="P69" i="3"/>
  <c r="P70" i="3"/>
  <c r="P68" i="3"/>
  <c r="O69" i="3"/>
  <c r="O70" i="3"/>
  <c r="O68" i="3"/>
  <c r="L78" i="3" l="1"/>
  <c r="M67" i="3" l="1"/>
  <c r="L67" i="3"/>
  <c r="M63" i="3"/>
  <c r="N63" i="3" s="1"/>
  <c r="L63" i="3"/>
  <c r="M58" i="3"/>
  <c r="L58" i="3"/>
  <c r="M53" i="3"/>
  <c r="L53" i="3"/>
  <c r="M50" i="3"/>
  <c r="L50" i="3"/>
  <c r="M45" i="3"/>
  <c r="L45" i="3"/>
  <c r="M40" i="3"/>
  <c r="L40" i="3"/>
  <c r="M35" i="3"/>
  <c r="L35" i="3"/>
  <c r="M30" i="3"/>
  <c r="L30" i="3"/>
  <c r="M25" i="3"/>
  <c r="L25" i="3"/>
  <c r="M20" i="3"/>
  <c r="L20" i="3"/>
  <c r="M15" i="3"/>
  <c r="L15" i="3"/>
  <c r="M10" i="3"/>
  <c r="L10" i="3"/>
  <c r="N6" i="3"/>
  <c r="N7" i="3"/>
  <c r="N8" i="3"/>
  <c r="N9" i="3"/>
  <c r="N11" i="3"/>
  <c r="N12" i="3"/>
  <c r="N13" i="3"/>
  <c r="N14" i="3"/>
  <c r="N16" i="3"/>
  <c r="N17" i="3"/>
  <c r="N18" i="3"/>
  <c r="N19" i="3"/>
  <c r="N21" i="3"/>
  <c r="N22" i="3"/>
  <c r="N23" i="3"/>
  <c r="N24" i="3"/>
  <c r="N26" i="3"/>
  <c r="N27" i="3"/>
  <c r="N28" i="3"/>
  <c r="N29" i="3"/>
  <c r="N31" i="3"/>
  <c r="N32" i="3"/>
  <c r="N33" i="3"/>
  <c r="N34" i="3"/>
  <c r="N36" i="3"/>
  <c r="N37" i="3"/>
  <c r="N38" i="3"/>
  <c r="N39" i="3"/>
  <c r="N41" i="3"/>
  <c r="N42" i="3"/>
  <c r="N43" i="3"/>
  <c r="N44" i="3"/>
  <c r="N46" i="3"/>
  <c r="N47" i="3"/>
  <c r="N48" i="3"/>
  <c r="N49" i="3"/>
  <c r="N50" i="3"/>
  <c r="N51" i="3"/>
  <c r="N52" i="3"/>
  <c r="N54" i="3"/>
  <c r="N55" i="3"/>
  <c r="N56" i="3"/>
  <c r="N57" i="3"/>
  <c r="N59" i="3"/>
  <c r="N60" i="3"/>
  <c r="N61" i="3"/>
  <c r="N62" i="3"/>
  <c r="N64" i="3"/>
  <c r="N65" i="3"/>
  <c r="N66" i="3"/>
  <c r="N68" i="3"/>
  <c r="N69" i="3"/>
  <c r="N70" i="3"/>
  <c r="N74" i="3"/>
  <c r="N75" i="3"/>
  <c r="N76" i="3"/>
  <c r="N77" i="3"/>
  <c r="M5" i="3"/>
  <c r="L5" i="3"/>
  <c r="N58" i="3" l="1"/>
  <c r="N53" i="3"/>
  <c r="N45" i="3"/>
  <c r="N78" i="3"/>
  <c r="N67" i="3"/>
  <c r="N40" i="3"/>
  <c r="N35" i="3"/>
  <c r="N30" i="3"/>
  <c r="N25" i="3"/>
  <c r="N20" i="3"/>
  <c r="N15" i="3"/>
  <c r="N5" i="3"/>
  <c r="N10" i="3"/>
  <c r="P51" i="3"/>
  <c r="O51" i="3"/>
  <c r="Q51" i="3" l="1"/>
  <c r="L72" i="3"/>
  <c r="L80" i="3" s="1"/>
  <c r="M72" i="3"/>
  <c r="M80" i="3" s="1"/>
  <c r="J67" i="3"/>
  <c r="I67" i="3"/>
  <c r="P65" i="3"/>
  <c r="P66" i="3"/>
  <c r="O65" i="3"/>
  <c r="O66" i="3"/>
  <c r="P64" i="3"/>
  <c r="O64" i="3"/>
  <c r="J63" i="3"/>
  <c r="I63" i="3"/>
  <c r="P60" i="3"/>
  <c r="P61" i="3"/>
  <c r="O60" i="3"/>
  <c r="O61" i="3"/>
  <c r="P59" i="3"/>
  <c r="O59" i="3"/>
  <c r="J58" i="3"/>
  <c r="I58" i="3"/>
  <c r="P55" i="3"/>
  <c r="P56" i="3"/>
  <c r="O55" i="3"/>
  <c r="O56" i="3"/>
  <c r="P54" i="3"/>
  <c r="O54" i="3"/>
  <c r="J53" i="3"/>
  <c r="I53" i="3"/>
  <c r="P52" i="3"/>
  <c r="P50" i="3" s="1"/>
  <c r="O52" i="3"/>
  <c r="O50" i="3" s="1"/>
  <c r="P47" i="3"/>
  <c r="P48" i="3"/>
  <c r="P49" i="3"/>
  <c r="O47" i="3"/>
  <c r="O48" i="3"/>
  <c r="O49" i="3"/>
  <c r="P46" i="3"/>
  <c r="O46" i="3"/>
  <c r="J45" i="3"/>
  <c r="I45" i="3"/>
  <c r="P42" i="3"/>
  <c r="P43" i="3"/>
  <c r="P44" i="3"/>
  <c r="O42" i="3"/>
  <c r="O43" i="3"/>
  <c r="O44" i="3"/>
  <c r="P41" i="3"/>
  <c r="O41" i="3"/>
  <c r="J40" i="3"/>
  <c r="I40" i="3"/>
  <c r="P37" i="3"/>
  <c r="P38" i="3"/>
  <c r="P39" i="3"/>
  <c r="O37" i="3"/>
  <c r="O38" i="3"/>
  <c r="O39" i="3"/>
  <c r="P36" i="3"/>
  <c r="O36" i="3"/>
  <c r="J35" i="3"/>
  <c r="I35" i="3"/>
  <c r="P32" i="3"/>
  <c r="P33" i="3"/>
  <c r="P34" i="3"/>
  <c r="O32" i="3"/>
  <c r="O33" i="3"/>
  <c r="O34" i="3"/>
  <c r="P31" i="3"/>
  <c r="O31" i="3"/>
  <c r="J30" i="3"/>
  <c r="I30" i="3"/>
  <c r="P27" i="3"/>
  <c r="P28" i="3"/>
  <c r="P29" i="3"/>
  <c r="O27" i="3"/>
  <c r="O28" i="3"/>
  <c r="O29" i="3"/>
  <c r="P26" i="3"/>
  <c r="O26" i="3"/>
  <c r="J25" i="3"/>
  <c r="I25" i="3"/>
  <c r="P22" i="3"/>
  <c r="P23" i="3"/>
  <c r="P24" i="3"/>
  <c r="O22" i="3"/>
  <c r="O23" i="3"/>
  <c r="O24" i="3"/>
  <c r="P21" i="3"/>
  <c r="O21" i="3"/>
  <c r="J20" i="3"/>
  <c r="I20" i="3"/>
  <c r="P17" i="3"/>
  <c r="P18" i="3"/>
  <c r="P19" i="3"/>
  <c r="O17" i="3"/>
  <c r="O18" i="3"/>
  <c r="O19" i="3"/>
  <c r="P16" i="3"/>
  <c r="O16" i="3"/>
  <c r="J15" i="3"/>
  <c r="I15" i="3"/>
  <c r="P12" i="3"/>
  <c r="P13" i="3"/>
  <c r="P14" i="3"/>
  <c r="P11" i="3"/>
  <c r="O12" i="3"/>
  <c r="O13" i="3"/>
  <c r="O14" i="3"/>
  <c r="O11" i="3"/>
  <c r="J10" i="3"/>
  <c r="I10" i="3"/>
  <c r="Q65" i="3" l="1"/>
  <c r="Q64" i="3"/>
  <c r="P63" i="3"/>
  <c r="P67" i="3"/>
  <c r="O67" i="3"/>
  <c r="O63" i="3"/>
  <c r="P58" i="3"/>
  <c r="O53" i="3"/>
  <c r="P53" i="3"/>
  <c r="P40" i="3"/>
  <c r="O30" i="3"/>
  <c r="O25" i="3"/>
  <c r="P20" i="3"/>
  <c r="P35" i="3"/>
  <c r="P78" i="3"/>
  <c r="O78" i="3"/>
  <c r="O58" i="3"/>
  <c r="P45" i="3"/>
  <c r="O45" i="3"/>
  <c r="O40" i="3"/>
  <c r="O35" i="3"/>
  <c r="P30" i="3"/>
  <c r="P25" i="3"/>
  <c r="O20" i="3"/>
  <c r="N80" i="3"/>
  <c r="N72" i="3"/>
  <c r="J78" i="3"/>
  <c r="I78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6" i="3"/>
  <c r="J5" i="3"/>
  <c r="J72" i="3" s="1"/>
  <c r="I5" i="3"/>
  <c r="I72" i="3" s="1"/>
  <c r="N6" i="1"/>
  <c r="O7" i="3"/>
  <c r="O8" i="3"/>
  <c r="O9" i="3"/>
  <c r="P7" i="3"/>
  <c r="P8" i="3"/>
  <c r="P9" i="3"/>
  <c r="P6" i="3"/>
  <c r="O6" i="3"/>
  <c r="K78" i="3" l="1"/>
  <c r="K72" i="3"/>
  <c r="K5" i="3"/>
  <c r="I80" i="3"/>
  <c r="J80" i="3"/>
  <c r="O5" i="3"/>
  <c r="P5" i="3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67" i="3"/>
  <c r="F67" i="3"/>
  <c r="H62" i="3"/>
  <c r="H64" i="3"/>
  <c r="H65" i="3"/>
  <c r="H66" i="3"/>
  <c r="H68" i="3"/>
  <c r="H69" i="3"/>
  <c r="H70" i="3"/>
  <c r="G63" i="3"/>
  <c r="F63" i="3"/>
  <c r="H59" i="3"/>
  <c r="H60" i="3"/>
  <c r="H54" i="3"/>
  <c r="H55" i="3"/>
  <c r="G45" i="3"/>
  <c r="F45" i="3"/>
  <c r="G40" i="3"/>
  <c r="F40" i="3"/>
  <c r="G30" i="3"/>
  <c r="F30" i="3"/>
  <c r="H26" i="3"/>
  <c r="H27" i="3"/>
  <c r="H28" i="3"/>
  <c r="H29" i="3"/>
  <c r="H31" i="3"/>
  <c r="H32" i="3"/>
  <c r="H33" i="3"/>
  <c r="H34" i="3"/>
  <c r="H36" i="3"/>
  <c r="H37" i="3"/>
  <c r="H38" i="3"/>
  <c r="H39" i="3"/>
  <c r="H41" i="3"/>
  <c r="H42" i="3"/>
  <c r="H43" i="3"/>
  <c r="H44" i="3"/>
  <c r="H46" i="3"/>
  <c r="H47" i="3"/>
  <c r="H48" i="3"/>
  <c r="H49" i="3"/>
  <c r="H51" i="3"/>
  <c r="H52" i="3"/>
  <c r="G15" i="3"/>
  <c r="F15" i="3"/>
  <c r="H11" i="3"/>
  <c r="H12" i="3"/>
  <c r="H13" i="3"/>
  <c r="H14" i="3"/>
  <c r="H16" i="3"/>
  <c r="H17" i="3"/>
  <c r="H18" i="3"/>
  <c r="H19" i="3"/>
  <c r="H21" i="3"/>
  <c r="H22" i="3"/>
  <c r="H23" i="3"/>
  <c r="H24" i="3"/>
  <c r="G10" i="3"/>
  <c r="F10" i="3"/>
  <c r="H6" i="3"/>
  <c r="H7" i="3"/>
  <c r="H30" i="3" l="1"/>
  <c r="H67" i="3"/>
  <c r="H45" i="3"/>
  <c r="K80" i="3"/>
  <c r="H50" i="3"/>
  <c r="H10" i="3"/>
  <c r="H15" i="3"/>
  <c r="H63" i="3"/>
  <c r="H40" i="3"/>
  <c r="E57" i="3"/>
  <c r="E59" i="3"/>
  <c r="E60" i="3"/>
  <c r="E61" i="3"/>
  <c r="E64" i="3"/>
  <c r="E65" i="3"/>
  <c r="S22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5" i="1"/>
  <c r="R5" i="1"/>
  <c r="H5" i="1"/>
  <c r="E75" i="3" l="1"/>
  <c r="E76" i="3"/>
  <c r="E77" i="3"/>
  <c r="E74" i="3"/>
  <c r="N19" i="1"/>
  <c r="N21" i="1"/>
  <c r="H56" i="3" l="1"/>
  <c r="G53" i="3"/>
  <c r="F53" i="3"/>
  <c r="H9" i="3"/>
  <c r="H8" i="3"/>
  <c r="D78" i="3"/>
  <c r="C78" i="3"/>
  <c r="E78" i="3" l="1"/>
  <c r="H53" i="3"/>
  <c r="P57" i="3" l="1"/>
  <c r="P62" i="3"/>
  <c r="O57" i="3"/>
  <c r="O62" i="3"/>
  <c r="H74" i="3"/>
  <c r="H75" i="3"/>
  <c r="H76" i="3"/>
  <c r="H77" i="3"/>
  <c r="G78" i="3"/>
  <c r="F78" i="3"/>
  <c r="H61" i="3"/>
  <c r="G58" i="3"/>
  <c r="G35" i="3"/>
  <c r="F35" i="3"/>
  <c r="G25" i="3"/>
  <c r="F25" i="3"/>
  <c r="G20" i="3"/>
  <c r="F20" i="3"/>
  <c r="G5" i="3"/>
  <c r="F5" i="3"/>
  <c r="H25" i="3" l="1"/>
  <c r="Q62" i="3"/>
  <c r="Q57" i="3"/>
  <c r="H35" i="3"/>
  <c r="H20" i="3"/>
  <c r="H58" i="3"/>
  <c r="Q17" i="3"/>
  <c r="Q8" i="3"/>
  <c r="Q6" i="3"/>
  <c r="H78" i="3"/>
  <c r="Q78" i="3"/>
  <c r="Q76" i="3"/>
  <c r="Q74" i="3"/>
  <c r="Q77" i="3"/>
  <c r="Q75" i="3"/>
  <c r="Q68" i="3"/>
  <c r="Q70" i="3"/>
  <c r="Q69" i="3"/>
  <c r="Q66" i="3"/>
  <c r="Q60" i="3"/>
  <c r="F72" i="3"/>
  <c r="F80" i="3" s="1"/>
  <c r="Q61" i="3"/>
  <c r="Q59" i="3"/>
  <c r="Q56" i="3"/>
  <c r="Q54" i="3"/>
  <c r="Q55" i="3"/>
  <c r="Q52" i="3"/>
  <c r="Q48" i="3"/>
  <c r="Q46" i="3"/>
  <c r="Q49" i="3"/>
  <c r="Q47" i="3"/>
  <c r="Q44" i="3"/>
  <c r="Q42" i="3"/>
  <c r="Q43" i="3"/>
  <c r="Q41" i="3"/>
  <c r="Q38" i="3"/>
  <c r="Q36" i="3"/>
  <c r="Q39" i="3"/>
  <c r="Q37" i="3"/>
  <c r="Q33" i="3"/>
  <c r="Q31" i="3"/>
  <c r="Q34" i="3"/>
  <c r="Q32" i="3"/>
  <c r="G72" i="3"/>
  <c r="G80" i="3" s="1"/>
  <c r="Q28" i="3"/>
  <c r="Q26" i="3"/>
  <c r="Q29" i="3"/>
  <c r="Q27" i="3"/>
  <c r="Q23" i="3"/>
  <c r="Q21" i="3"/>
  <c r="Q24" i="3"/>
  <c r="Q22" i="3"/>
  <c r="Q18" i="3"/>
  <c r="Q16" i="3"/>
  <c r="Q19" i="3"/>
  <c r="Q13" i="3"/>
  <c r="Q11" i="3"/>
  <c r="Q14" i="3"/>
  <c r="Q12" i="3"/>
  <c r="H5" i="3"/>
  <c r="Q9" i="3"/>
  <c r="Q7" i="3"/>
  <c r="D67" i="3"/>
  <c r="C67" i="3"/>
  <c r="D63" i="3"/>
  <c r="C63" i="3"/>
  <c r="D58" i="3"/>
  <c r="C58" i="3"/>
  <c r="D53" i="3"/>
  <c r="C53" i="3"/>
  <c r="D50" i="3"/>
  <c r="C50" i="3"/>
  <c r="D45" i="3"/>
  <c r="C45" i="3"/>
  <c r="D40" i="3"/>
  <c r="C40" i="3"/>
  <c r="D35" i="3"/>
  <c r="C35" i="3"/>
  <c r="D30" i="3"/>
  <c r="C30" i="3"/>
  <c r="D25" i="3"/>
  <c r="C25" i="3"/>
  <c r="D20" i="3"/>
  <c r="C20" i="3"/>
  <c r="E16" i="3"/>
  <c r="E17" i="3"/>
  <c r="E18" i="3"/>
  <c r="E19" i="3"/>
  <c r="E21" i="3"/>
  <c r="E22" i="3"/>
  <c r="E23" i="3"/>
  <c r="E24" i="3"/>
  <c r="E26" i="3"/>
  <c r="E27" i="3"/>
  <c r="E28" i="3"/>
  <c r="E29" i="3"/>
  <c r="E31" i="3"/>
  <c r="E32" i="3"/>
  <c r="E33" i="3"/>
  <c r="E34" i="3"/>
  <c r="E36" i="3"/>
  <c r="E37" i="3"/>
  <c r="E38" i="3"/>
  <c r="E39" i="3"/>
  <c r="E41" i="3"/>
  <c r="E42" i="3"/>
  <c r="E43" i="3"/>
  <c r="E44" i="3"/>
  <c r="E46" i="3"/>
  <c r="E47" i="3"/>
  <c r="E48" i="3"/>
  <c r="E49" i="3"/>
  <c r="E51" i="3"/>
  <c r="E52" i="3"/>
  <c r="E54" i="3"/>
  <c r="E55" i="3"/>
  <c r="E56" i="3"/>
  <c r="E62" i="3"/>
  <c r="E66" i="3"/>
  <c r="E68" i="3"/>
  <c r="E69" i="3"/>
  <c r="E70" i="3"/>
  <c r="D15" i="3"/>
  <c r="P15" i="3" s="1"/>
  <c r="C15" i="3"/>
  <c r="O15" i="3" s="1"/>
  <c r="E11" i="3"/>
  <c r="E12" i="3"/>
  <c r="E13" i="3"/>
  <c r="E14" i="3"/>
  <c r="D10" i="3"/>
  <c r="P10" i="3" s="1"/>
  <c r="P72" i="3" s="1"/>
  <c r="C10" i="3"/>
  <c r="O10" i="3" s="1"/>
  <c r="O72" i="3" s="1"/>
  <c r="E7" i="3"/>
  <c r="E8" i="3"/>
  <c r="E9" i="3"/>
  <c r="E6" i="3"/>
  <c r="D5" i="3"/>
  <c r="C5" i="3"/>
  <c r="Q72" i="3" l="1"/>
  <c r="E58" i="3"/>
  <c r="Q53" i="3"/>
  <c r="D72" i="3"/>
  <c r="H72" i="3"/>
  <c r="H80" i="3"/>
  <c r="Q67" i="3"/>
  <c r="Q63" i="3"/>
  <c r="Q58" i="3"/>
  <c r="Q50" i="3"/>
  <c r="Q45" i="3"/>
  <c r="Q40" i="3"/>
  <c r="Q35" i="3"/>
  <c r="Q30" i="3"/>
  <c r="Q25" i="3"/>
  <c r="Q20" i="3"/>
  <c r="Q15" i="3"/>
  <c r="Q10" i="3"/>
  <c r="Q5" i="3"/>
  <c r="E30" i="3"/>
  <c r="E35" i="3"/>
  <c r="E40" i="3"/>
  <c r="E45" i="3"/>
  <c r="E53" i="3"/>
  <c r="E67" i="3"/>
  <c r="C72" i="3"/>
  <c r="C80" i="3" s="1"/>
  <c r="O80" i="3" s="1"/>
  <c r="E10" i="3"/>
  <c r="E5" i="3"/>
  <c r="E15" i="3"/>
  <c r="E50" i="3"/>
  <c r="E63" i="3"/>
  <c r="E25" i="3"/>
  <c r="E20" i="3"/>
  <c r="D80" i="3" l="1"/>
  <c r="P80" i="3" s="1"/>
  <c r="E72" i="3"/>
  <c r="E80" i="3" l="1"/>
  <c r="Q80" i="3" l="1"/>
  <c r="Q22" i="1" l="1"/>
  <c r="N13" i="1" l="1"/>
  <c r="N17" i="1" l="1"/>
  <c r="Q6" i="1" l="1"/>
  <c r="Q13" i="1"/>
  <c r="Q14" i="1"/>
  <c r="N16" i="1" l="1"/>
  <c r="Q7" i="1" l="1"/>
  <c r="Q8" i="1"/>
  <c r="Q9" i="1"/>
  <c r="Q10" i="1"/>
  <c r="Q11" i="1"/>
  <c r="Q12" i="1"/>
  <c r="Q15" i="1"/>
  <c r="Q16" i="1"/>
  <c r="Q17" i="1"/>
  <c r="Q18" i="1"/>
  <c r="Q19" i="1"/>
  <c r="Q20" i="1"/>
  <c r="Q21" i="1"/>
  <c r="Q5" i="1"/>
  <c r="P23" i="1"/>
  <c r="O23" i="1"/>
  <c r="Q23" i="1" l="1"/>
  <c r="N7" i="1"/>
  <c r="N8" i="1"/>
  <c r="N9" i="1"/>
  <c r="N10" i="1"/>
  <c r="N11" i="1"/>
  <c r="N12" i="1"/>
  <c r="N14" i="1"/>
  <c r="N15" i="1"/>
  <c r="N18" i="1"/>
  <c r="N20" i="1"/>
  <c r="N22" i="1"/>
  <c r="N5" i="1"/>
  <c r="M23" i="1"/>
  <c r="L23" i="1"/>
  <c r="N23" i="1" l="1"/>
  <c r="T15" i="1" l="1"/>
  <c r="T21" i="1"/>
  <c r="T19" i="1"/>
  <c r="T17" i="1"/>
  <c r="T13" i="1"/>
  <c r="T6" i="1"/>
  <c r="T22" i="1"/>
  <c r="T18" i="1"/>
  <c r="T12" i="1"/>
  <c r="T10" i="1"/>
  <c r="T8" i="1"/>
  <c r="T16" i="1"/>
  <c r="T20" i="1"/>
  <c r="T14" i="1"/>
  <c r="T11" i="1"/>
  <c r="T9" i="1"/>
  <c r="T7" i="1"/>
  <c r="T5" i="1"/>
  <c r="G23" i="1"/>
  <c r="F23" i="1"/>
  <c r="D23" i="1"/>
  <c r="C23" i="1"/>
  <c r="J22" i="1"/>
  <c r="I22" i="1"/>
  <c r="H22" i="1"/>
  <c r="E22" i="1"/>
  <c r="J21" i="1"/>
  <c r="I21" i="1"/>
  <c r="E21" i="1"/>
  <c r="J20" i="1"/>
  <c r="I20" i="1"/>
  <c r="E20" i="1"/>
  <c r="J19" i="1"/>
  <c r="I19" i="1"/>
  <c r="E19" i="1"/>
  <c r="J18" i="1"/>
  <c r="I18" i="1"/>
  <c r="E18" i="1"/>
  <c r="J17" i="1"/>
  <c r="I17" i="1"/>
  <c r="E17" i="1"/>
  <c r="J16" i="1"/>
  <c r="I16" i="1"/>
  <c r="E16" i="1"/>
  <c r="J15" i="1"/>
  <c r="I15" i="1"/>
  <c r="E15" i="1"/>
  <c r="J14" i="1"/>
  <c r="I14" i="1"/>
  <c r="E14" i="1"/>
  <c r="J13" i="1"/>
  <c r="I13" i="1"/>
  <c r="E13" i="1"/>
  <c r="J12" i="1"/>
  <c r="I12" i="1"/>
  <c r="E12" i="1"/>
  <c r="J11" i="1"/>
  <c r="I11" i="1"/>
  <c r="E11" i="1"/>
  <c r="J10" i="1"/>
  <c r="I10" i="1"/>
  <c r="E10" i="1"/>
  <c r="J9" i="1"/>
  <c r="I9" i="1"/>
  <c r="E9" i="1"/>
  <c r="J8" i="1"/>
  <c r="I8" i="1"/>
  <c r="E8" i="1"/>
  <c r="J7" i="1"/>
  <c r="I7" i="1"/>
  <c r="E7" i="1"/>
  <c r="E6" i="1"/>
  <c r="E5" i="1"/>
  <c r="R23" i="1" l="1"/>
  <c r="S23" i="1"/>
  <c r="J23" i="1"/>
  <c r="K6" i="1"/>
  <c r="K8" i="1"/>
  <c r="K12" i="1"/>
  <c r="K14" i="1"/>
  <c r="K16" i="1"/>
  <c r="K18" i="1"/>
  <c r="K22" i="1"/>
  <c r="K10" i="1"/>
  <c r="K20" i="1"/>
  <c r="I23" i="1"/>
  <c r="K7" i="1"/>
  <c r="K9" i="1"/>
  <c r="K11" i="1"/>
  <c r="K13" i="1"/>
  <c r="K15" i="1"/>
  <c r="K17" i="1"/>
  <c r="K19" i="1"/>
  <c r="K21" i="1"/>
  <c r="E23" i="1"/>
  <c r="K5" i="1"/>
  <c r="H23" i="1"/>
  <c r="T23" i="1" l="1"/>
  <c r="K23" i="1"/>
</calcChain>
</file>

<file path=xl/sharedStrings.xml><?xml version="1.0" encoding="utf-8"?>
<sst xmlns="http://schemas.openxmlformats.org/spreadsheetml/2006/main" count="146" uniqueCount="66">
  <si>
    <t>№ п/п</t>
  </si>
  <si>
    <t>Підприємства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</si>
  <si>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</si>
  <si>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</si>
  <si>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</si>
  <si>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</si>
  <si>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</si>
  <si>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</si>
  <si>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</si>
  <si>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</si>
  <si>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</si>
  <si>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</si>
  <si>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</si>
  <si>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</si>
  <si>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</si>
  <si>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</si>
  <si>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</si>
  <si>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</si>
  <si>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</si>
  <si>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</si>
  <si>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</si>
  <si>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</si>
  <si>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</si>
  <si>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</si>
  <si>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</si>
  <si>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Порода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</si>
  <si>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</si>
  <si>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</si>
  <si>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</si>
  <si>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</si>
  <si>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</si>
  <si>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</si>
  <si>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</si>
  <si>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</si>
  <si>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</si>
  <si>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</si>
  <si>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береза</t>
  </si>
  <si>
    <t>вільха</t>
  </si>
  <si>
    <t>осика</t>
  </si>
  <si>
    <t>липа</t>
  </si>
  <si>
    <t>м/л</t>
  </si>
  <si>
    <t>хв</t>
  </si>
  <si>
    <t>тл</t>
  </si>
  <si>
    <t xml:space="preserve">береза </t>
  </si>
  <si>
    <t>A</t>
  </si>
  <si>
    <t>B</t>
  </si>
  <si>
    <t>C</t>
  </si>
  <si>
    <t>D</t>
  </si>
  <si>
    <t>% продаж</t>
  </si>
  <si>
    <t>В</t>
  </si>
  <si>
    <t xml:space="preserve">                                                                                                                          Лісоматеріали круглі</t>
  </si>
  <si>
    <t>Дрова паливні</t>
  </si>
  <si>
    <t>Всього лм круглих</t>
  </si>
  <si>
    <t>Всього дров паливних</t>
  </si>
  <si>
    <t>Разом по торгах</t>
  </si>
  <si>
    <t>СОРТИМЕНТИ</t>
  </si>
  <si>
    <t>Торги</t>
  </si>
  <si>
    <t>1 квартал</t>
  </si>
  <si>
    <t>2 квартал</t>
  </si>
  <si>
    <t>3 квартал</t>
  </si>
  <si>
    <t>4 квартал</t>
  </si>
  <si>
    <t>Аналіз реалізації лісопродукції
заготівлі 2021 року
на спеціальних біржових торгах, загальних аукціонних торгах</t>
  </si>
  <si>
    <t>Результати аукціонних торгів необробленою деревиною за  2021 р. по підприємствах Львівського ОУЛМГ</t>
  </si>
  <si>
    <t>Основні та додаткові торги  2021 р.</t>
  </si>
  <si>
    <t>Разом по 2021 року</t>
  </si>
  <si>
    <t>Разом за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</si>
</sst>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2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164" fontId="4" fillId="5" borderId="2" xfId="0" applyNumberFormat="1" applyFont="1" applyFill="1" applyBorder="1"/>
    <xf numFmtId="0" fontId="4" fillId="2" borderId="4" xfId="0" applyFont="1" applyFill="1" applyBorder="1"/>
    <xf numFmtId="0" fontId="5" fillId="2" borderId="5" xfId="0" applyFont="1" applyFill="1" applyBorder="1"/>
    <xf numFmtId="0" fontId="0" fillId="0" borderId="7" xfId="0" applyBorder="1"/>
    <xf numFmtId="164" fontId="4" fillId="5" borderId="3" xfId="0" applyNumberFormat="1" applyFont="1" applyFill="1" applyBorder="1"/>
    <xf numFmtId="0" fontId="7" fillId="0" borderId="1" xfId="0" applyFont="1" applyBorder="1"/>
    <xf numFmtId="0" fontId="7" fillId="0" borderId="2" xfId="0" applyFont="1" applyBorder="1"/>
    <xf numFmtId="166" fontId="4" fillId="5" borderId="2" xfId="0" applyNumberFormat="1" applyFont="1" applyFill="1" applyBorder="1"/>
    <xf numFmtId="0" fontId="0" fillId="0" borderId="2" xfId="0" applyBorder="1"/>
    <xf numFmtId="165" fontId="0" fillId="0" borderId="2" xfId="0" applyNumberFormat="1" applyBorder="1"/>
    <xf numFmtId="0" fontId="9" fillId="7" borderId="2" xfId="0" applyFont="1" applyFill="1" applyBorder="1"/>
    <xf numFmtId="0" fontId="6" fillId="7" borderId="2" xfId="0" applyFont="1" applyFill="1" applyBorder="1"/>
    <xf numFmtId="0" fontId="0" fillId="0" borderId="8" xfId="0" applyBorder="1"/>
    <xf numFmtId="0" fontId="6" fillId="9" borderId="22" xfId="0" applyFont="1" applyFill="1" applyBorder="1"/>
    <xf numFmtId="165" fontId="7" fillId="0" borderId="2" xfId="0" applyNumberFormat="1" applyFont="1" applyBorder="1"/>
    <xf numFmtId="0" fontId="7" fillId="0" borderId="6" xfId="0" applyFont="1" applyBorder="1"/>
    <xf numFmtId="0" fontId="6" fillId="8" borderId="21" xfId="0" applyFont="1" applyFill="1" applyBorder="1"/>
    <xf numFmtId="0" fontId="11" fillId="8" borderId="21" xfId="0" applyFont="1" applyFill="1" applyBorder="1"/>
    <xf numFmtId="0" fontId="6" fillId="8" borderId="2" xfId="0" applyFont="1" applyFill="1" applyBorder="1"/>
    <xf numFmtId="0" fontId="6" fillId="7" borderId="18" xfId="0" applyFont="1" applyFill="1" applyBorder="1"/>
    <xf numFmtId="0" fontId="7" fillId="0" borderId="18" xfId="0" applyFont="1" applyBorder="1"/>
    <xf numFmtId="0" fontId="0" fillId="0" borderId="18" xfId="0" applyBorder="1"/>
    <xf numFmtId="0" fontId="6" fillId="8" borderId="18" xfId="0" applyFont="1" applyFill="1" applyBorder="1"/>
    <xf numFmtId="0" fontId="6" fillId="7" borderId="1" xfId="0" applyFont="1" applyFill="1" applyBorder="1"/>
    <xf numFmtId="165" fontId="6" fillId="7" borderId="3" xfId="0" applyNumberFormat="1" applyFont="1" applyFill="1" applyBorder="1"/>
    <xf numFmtId="165" fontId="7" fillId="0" borderId="3" xfId="0" applyNumberFormat="1" applyFont="1" applyBorder="1"/>
    <xf numFmtId="0" fontId="6" fillId="8" borderId="1" xfId="0" applyFont="1" applyFill="1" applyBorder="1"/>
    <xf numFmtId="165" fontId="6" fillId="8" borderId="3" xfId="0" applyNumberFormat="1" applyFont="1" applyFill="1" applyBorder="1"/>
    <xf numFmtId="165" fontId="6" fillId="9" borderId="9" xfId="0" applyNumberFormat="1" applyFont="1" applyFill="1" applyBorder="1"/>
    <xf numFmtId="0" fontId="8" fillId="9" borderId="11" xfId="0" applyFont="1" applyFill="1" applyBorder="1" applyAlignment="1">
      <alignment horizontal="center" textRotation="90"/>
    </xf>
    <xf numFmtId="0" fontId="8" fillId="9" borderId="28" xfId="0" applyFont="1" applyFill="1" applyBorder="1" applyAlignment="1">
      <alignment horizontal="center" textRotation="90"/>
    </xf>
    <xf numFmtId="3" fontId="1" fillId="2" borderId="5" xfId="0" applyNumberFormat="1" applyFont="1" applyFill="1" applyBorder="1"/>
    <xf numFmtId="4" fontId="1" fillId="2" borderId="5" xfId="0" applyNumberFormat="1" applyFont="1" applyFill="1" applyBorder="1"/>
    <xf numFmtId="10" fontId="1" fillId="2" borderId="5" xfId="0" applyNumberFormat="1" applyFont="1" applyFill="1" applyBorder="1"/>
    <xf numFmtId="4" fontId="1" fillId="2" borderId="9" xfId="0" applyNumberFormat="1" applyFont="1" applyFill="1" applyBorder="1"/>
    <xf numFmtId="3" fontId="1" fillId="4" borderId="2" xfId="0" applyNumberFormat="1" applyFont="1" applyFill="1" applyBorder="1"/>
    <xf numFmtId="3" fontId="1" fillId="4" borderId="18" xfId="0" applyNumberFormat="1" applyFont="1" applyFill="1" applyBorder="1"/>
    <xf numFmtId="0" fontId="2" fillId="0" borderId="2" xfId="0" applyFont="1" applyBorder="1"/>
    <xf numFmtId="14" fontId="1" fillId="0" borderId="2" xfId="0" applyNumberFormat="1" applyFont="1" applyBorder="1" applyAlignment="1">
      <alignment vertical="center" wrapText="1"/>
    </xf>
    <xf numFmtId="164" fontId="1" fillId="4" borderId="2" xfId="0" applyNumberFormat="1" applyFont="1" applyFill="1" applyBorder="1"/>
    <xf numFmtId="3" fontId="2" fillId="0" borderId="0" xfId="0" applyNumberFormat="1" applyFont="1"/>
    <xf numFmtId="0" fontId="10" fillId="0" borderId="32" xfId="0" applyFont="1" applyBorder="1" applyAlignment="1">
      <alignment horizontal="center" textRotation="90"/>
    </xf>
    <xf numFmtId="0" fontId="0" fillId="0" borderId="1" xfId="0" applyBorder="1"/>
    <xf numFmtId="0" fontId="0" fillId="0" borderId="0" xfId="0" applyBorder="1"/>
    <xf numFmtId="0" fontId="4" fillId="0" borderId="20" xfId="1" applyFont="1" applyBorder="1" applyAlignment="1">
      <alignment horizontal="center" vertical="center" wrapText="1"/>
    </xf>
    <xf numFmtId="0" fontId="5" fillId="7" borderId="20" xfId="1" applyFont="1" applyFill="1" applyBorder="1" applyAlignment="1">
      <alignment vertical="center"/>
    </xf>
    <xf numFmtId="0" fontId="4" fillId="6" borderId="20" xfId="1" applyFont="1" applyFill="1" applyBorder="1" applyAlignment="1">
      <alignment vertical="center"/>
    </xf>
    <xf numFmtId="0" fontId="5" fillId="7" borderId="20" xfId="1" applyFont="1" applyFill="1" applyBorder="1" applyAlignment="1">
      <alignment vertical="center" wrapText="1"/>
    </xf>
    <xf numFmtId="0" fontId="4" fillId="6" borderId="7" xfId="1" applyFont="1" applyFill="1" applyBorder="1" applyAlignment="1">
      <alignment vertical="center"/>
    </xf>
    <xf numFmtId="0" fontId="8" fillId="0" borderId="36" xfId="0" applyFont="1" applyBorder="1" applyAlignment="1">
      <alignment horizontal="center" textRotation="90"/>
    </xf>
    <xf numFmtId="0" fontId="8" fillId="0" borderId="37" xfId="0" applyFont="1" applyBorder="1" applyAlignment="1">
      <alignment horizontal="center" textRotation="90"/>
    </xf>
    <xf numFmtId="0" fontId="8" fillId="0" borderId="38" xfId="0" applyFont="1" applyBorder="1" applyAlignment="1">
      <alignment horizontal="center" textRotation="90"/>
    </xf>
    <xf numFmtId="165" fontId="9" fillId="7" borderId="3" xfId="0" applyNumberFormat="1" applyFont="1" applyFill="1" applyBorder="1"/>
    <xf numFmtId="0" fontId="9" fillId="7" borderId="1" xfId="0" applyFont="1" applyFill="1" applyBorder="1"/>
    <xf numFmtId="165" fontId="0" fillId="0" borderId="3" xfId="0" applyNumberFormat="1" applyBorder="1"/>
    <xf numFmtId="0" fontId="7" fillId="0" borderId="39" xfId="0" applyFont="1" applyBorder="1"/>
    <xf numFmtId="165" fontId="7" fillId="0" borderId="40" xfId="0" applyNumberFormat="1" applyFont="1" applyBorder="1"/>
    <xf numFmtId="165" fontId="0" fillId="0" borderId="40" xfId="0" applyNumberFormat="1" applyBorder="1"/>
    <xf numFmtId="0" fontId="6" fillId="8" borderId="41" xfId="0" applyFont="1" applyFill="1" applyBorder="1"/>
    <xf numFmtId="165" fontId="6" fillId="8" borderId="40" xfId="0" applyNumberFormat="1" applyFont="1" applyFill="1" applyBorder="1"/>
    <xf numFmtId="0" fontId="0" fillId="0" borderId="32" xfId="0" applyBorder="1"/>
    <xf numFmtId="165" fontId="0" fillId="0" borderId="10" xfId="0" applyNumberFormat="1" applyBorder="1"/>
    <xf numFmtId="0" fontId="6" fillId="8" borderId="3" xfId="0" applyFont="1" applyFill="1" applyBorder="1"/>
    <xf numFmtId="0" fontId="0" fillId="0" borderId="42" xfId="0" applyBorder="1"/>
    <xf numFmtId="0" fontId="0" fillId="0" borderId="43" xfId="0" applyBorder="1"/>
    <xf numFmtId="0" fontId="6" fillId="9" borderId="44" xfId="0" applyFont="1" applyFill="1" applyBorder="1"/>
    <xf numFmtId="165" fontId="6" fillId="9" borderId="45" xfId="0" applyNumberFormat="1" applyFont="1" applyFill="1" applyBorder="1"/>
    <xf numFmtId="0" fontId="7" fillId="0" borderId="3" xfId="0" applyFont="1" applyBorder="1"/>
    <xf numFmtId="0" fontId="6" fillId="7" borderId="3" xfId="0" applyFont="1" applyFill="1" applyBorder="1"/>
    <xf numFmtId="0" fontId="0" fillId="0" borderId="3" xfId="0" applyBorder="1"/>
    <xf numFmtId="0" fontId="11" fillId="8" borderId="41" xfId="0" applyFont="1" applyFill="1" applyBorder="1"/>
    <xf numFmtId="165" fontId="11" fillId="8" borderId="46" xfId="0" applyNumberFormat="1" applyFont="1" applyFill="1" applyBorder="1"/>
    <xf numFmtId="0" fontId="0" fillId="0" borderId="10" xfId="0" applyBorder="1"/>
    <xf numFmtId="165" fontId="6" fillId="0" borderId="40" xfId="0" applyNumberFormat="1" applyFont="1" applyFill="1" applyBorder="1"/>
    <xf numFmtId="165" fontId="6" fillId="7" borderId="18" xfId="0" applyNumberFormat="1" applyFont="1" applyFill="1" applyBorder="1"/>
    <xf numFmtId="165" fontId="7" fillId="0" borderId="18" xfId="0" applyNumberFormat="1" applyFont="1" applyBorder="1"/>
    <xf numFmtId="165" fontId="6" fillId="9" borderId="19" xfId="0" applyNumberFormat="1" applyFont="1" applyFill="1" applyBorder="1"/>
    <xf numFmtId="165" fontId="6" fillId="7" borderId="1" xfId="0" applyNumberFormat="1" applyFont="1" applyFill="1" applyBorder="1"/>
    <xf numFmtId="165" fontId="7" fillId="0" borderId="1" xfId="0" applyNumberFormat="1" applyFont="1" applyBorder="1"/>
    <xf numFmtId="165" fontId="0" fillId="0" borderId="1" xfId="0" applyNumberFormat="1" applyBorder="1"/>
    <xf numFmtId="165" fontId="11" fillId="8" borderId="1" xfId="0" applyNumberFormat="1" applyFont="1" applyFill="1" applyBorder="1"/>
    <xf numFmtId="165" fontId="6" fillId="9" borderId="4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textRotation="90"/>
    </xf>
    <xf numFmtId="165" fontId="11" fillId="8" borderId="18" xfId="0" applyNumberFormat="1" applyFont="1" applyFill="1" applyBorder="1"/>
    <xf numFmtId="0" fontId="6" fillId="0" borderId="3" xfId="0" applyFont="1" applyFill="1" applyBorder="1"/>
    <xf numFmtId="0" fontId="7" fillId="0" borderId="3" xfId="0" applyFont="1" applyFill="1" applyBorder="1"/>
    <xf numFmtId="165" fontId="14" fillId="0" borderId="1" xfId="0" applyNumberFormat="1" applyFont="1" applyFill="1" applyBorder="1"/>
    <xf numFmtId="165" fontId="7" fillId="0" borderId="1" xfId="0" applyNumberFormat="1" applyFont="1" applyFill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9" borderId="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" xfId="0" applyFont="1" applyBorder="1" applyAlignment="1">
      <alignment horizontal="center" textRotation="90"/>
    </xf>
    <xf numFmtId="0" fontId="11" fillId="8" borderId="1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 textRotation="90"/>
    </xf>
    <xf numFmtId="0" fontId="12" fillId="0" borderId="31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/>
    </xf>
    <xf numFmtId="0" fontId="11" fillId="0" borderId="29" xfId="0" applyFont="1" applyBorder="1" applyAlignment="1">
      <alignment horizontal="center" textRotation="90"/>
    </xf>
    <xf numFmtId="0" fontId="11" fillId="0" borderId="30" xfId="0" applyFont="1" applyBorder="1" applyAlignment="1">
      <alignment horizontal="center" textRotation="90"/>
    </xf>
    <xf numFmtId="0" fontId="6" fillId="0" borderId="35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2">
    <cellStyle name="Звичайний" xfId="0" builtinId="0"/>
    <cellStyle name="Звичайний_Аркуш1_1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" name="Text Box 1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" name="Text Box 2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6" name="Text Box 1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8" name="Text Box 1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9" name="Text Box 2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4" name="Text Box 1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6" name="Text Box 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7" name="Text Box 2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8" name="Text Box 1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9" name="Text Box 1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0" name="Text Box 1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1" name="Text Box 2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2" name="Text Box 1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3" name="Text Box 1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4" name="Text Box 1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5" name="Text Box 2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6" name="Text Box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7" name="Text Box 1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8" name="Text Box 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9" name="Text Box 2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" name="Text Box 1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" name="Text Box 1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7" name="Text Box 2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2" name="Text Box 1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3" name="Text Box 1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6" name="Text Box 1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7" name="Text Box 1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8" name="Text Box 1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9" name="Text Box 2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1" name="Text Box 1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4" name="Text Box 1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6" name="Text Box 1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8" name="Text Box 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1" name="Text Box 2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2" name="Text Box 1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3" name="Text Box 1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4" name="Text Box 1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5" name="Text Box 2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9" name="Text Box 2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0" name="Text Box 1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1" name="Text Box 1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2" name="Text Box 1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3" name="Text Box 2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4" name="Text Box 1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5" name="Text Box 1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6" name="Text Box 1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7" name="Text Box 2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5" name="Text Box 2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3" name="Text Box 20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4" name="Text Box 1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5" name="Text Box 1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7" name="Text Box 2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8" name="Text Box 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0" name="Text Box 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2" name="Text Box 1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4" name="Text Box 1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5" name="Text Box 2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6" name="Text Box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4" name="Text Box 1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5" name="Text Box 1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6" name="Text Box 1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4" name="Text Box 1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7" name="Text Box 1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9" name="Text Box 2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0" name="Text Box 1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1" name="Text Box 18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2" name="Text Box 1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3" name="Text Box 2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4" name="Text Box 1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5" name="Text Box 1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6" name="Text Box 1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7" name="Text Box 20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8" name="Text Box 1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9" name="Text Box 1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0" name="Text Box 1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2" name="Text Box 1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4" name="Text Box 1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5" name="Text Box 20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6" name="Text Box 1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7" name="Text Box 1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9" name="Text Box 2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0" name="Text Box 1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1" name="Text Box 1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2" name="Text Box 1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3" name="Text Box 2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4" name="Text Box 1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5" name="Text Box 1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6" name="Text Box 1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7" name="Text Box 2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2" name="Text Box 1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3" name="Text Box 18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4" name="Text Box 1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5" name="Text Box 20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6" name="Text Box 1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7" name="Text Box 18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8" name="Text Box 1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9" name="Text Box 20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0" name="Text Box 1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1" name="Text Box 1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2" name="Text Box 1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3" name="Text Box 2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5" name="Text Box 1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6" name="Text Box 1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7" name="Text Box 20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8" name="Text Box 1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1" name="Text Box 2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2" name="Text Box 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5" name="Text Box 20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6" name="Text Box 1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7" name="Text Box 1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8" name="Text Box 1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0" name="Text Box 1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1" name="Text Box 1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2" name="Text Box 1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3" name="Text Box 2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4" name="Text Box 1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5" name="Text Box 1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6" name="Text Box 1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7" name="Text Box 2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2" name="Text Box 1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3" name="Text Box 1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4" name="Text Box 1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5" name="Text Box 20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6" name="Text Box 1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7" name="Text Box 1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8" name="Text Box 1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9" name="Text Box 20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0" name="Text Box 1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1" name="Text Box 1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4" name="Text Box 1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5" name="Text Box 18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6" name="Text Box 1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7" name="Text Box 20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8" name="Text Box 1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9" name="Text Box 1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0" name="Text Box 1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1" name="Text Box 2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2" name="Text Box 1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3" name="Text Box 1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4" name="Text Box 1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7" name="Text Box 1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9" name="Text Box 2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2" name="Text Box 1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3" name="Text Box 2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5" name="Text Box 1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6" name="Text Box 1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7" name="Text Box 20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2" name="Text Box 1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3" name="Text Box 1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4" name="Text Box 1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5" name="Text Box 2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6" name="Text Box 1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7" name="Text Box 1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8" name="Text Box 1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9" name="Text Box 20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4" name="Text Box 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5" name="Text Box 1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6" name="Text Box 1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7" name="Text Box 2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8" name="Text Box 1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9" name="Text Box 1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0" name="Text Box 1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1" name="Text Box 2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2" name="Text Box 1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3" name="Text Box 1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4" name="Text Box 1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5" name="Text Box 20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6" name="Text Box 1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7" name="Text Box 18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8" name="Text Box 1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9" name="Text Box 20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0" name="Text Box 1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1" name="Text Box 1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2" name="Text Box 1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3" name="Text Box 2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4" name="Text Box 1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5" name="Text Box 1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6" name="Text Box 1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7" name="Text Box 2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2" name="Text Box 1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3" name="Text Box 1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4" name="Text Box 1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5" name="Text Box 2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6" name="Text Box 1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7" name="Text Box 1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9" name="Text Box 2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1" name="Text Box 1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2" name="Text Box 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3" name="Text Box 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6" name="Text Box 1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7" name="Text Box 20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8" name="Text Box 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9" name="Text Box 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1" name="Text Box 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2" name="Text Box 1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3" name="Text Box 1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5" name="Text Box 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6" name="Text Box 1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7" name="Text Box 1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8" name="Text Box 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9" name="Text Box 2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0" name="Text Box 1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1" name="Text Box 18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2" name="Text Box 1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3" name="Text Box 20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4" name="Text Box 1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5" name="Text Box 1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2" name="Text Box 1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5" name="Text Box 2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6" name="Text Box 1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7" name="Text Box 1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8" name="Text Box 1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9" name="Text Box 2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0" name="Text Box 1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1" name="Text Box 1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2" name="Text Box 1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4" name="Text Box 1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5" name="Text Box 1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6" name="Text Box 1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7" name="Text Box 20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8" name="Text Box 1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9" name="Text Box 1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0" name="Text Box 1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1" name="Text Box 2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2" name="Text Box 1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3" name="Text Box 1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6" name="Text Box 1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7" name="Text Box 1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8" name="Text Box 1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9" name="Text Box 2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2" name="Text Box 1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3" name="Text Box 20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4" name="Text Box 1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5" name="Text Box 1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6" name="Text Box 1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7" name="Text Box 2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2" name="Text Box 1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3" name="Text Box 1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4" name="Text Box 1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5" name="Text Box 2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6" name="Text Box 1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7" name="Text Box 1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8" name="Text Box 1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9" name="Text Box 2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0" name="Text Box 1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1" name="Text Box 18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2" name="Text Box 1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3" name="Text Box 2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4" name="Text Box 1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5" name="Text Box 1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6" name="Text Box 1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7" name="Text Box 2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8" name="Text Box 1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9" name="Text Box 1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2" name="Text Box 1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3" name="Text Box 1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4" name="Text Box 1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5" name="Text Box 2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6" name="Text Box 1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7" name="Text Box 1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9" name="Text Box 2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0" name="Text Box 1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1" name="Text Box 1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2" name="Text Box 1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3" name="Text Box 20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4" name="Text Box 1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6" name="Text Box 1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7" name="Text Box 20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2" name="Text Box 1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3" name="Text Box 1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4" name="Text Box 1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0" name="Text Box 1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1" name="Text Box 1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3" name="Text Box 2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4" name="Text Box 1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5" name="Text Box 18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6" name="Text Box 1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7" name="Text Box 20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8" name="Text Box 1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9" name="Text Box 1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0" name="Text Box 1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1" name="Text Box 2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2" name="Text Box 1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3" name="Text Box 1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4" name="Text Box 1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5" name="Text Box 2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6" name="Text Box 1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7" name="Text Box 1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8" name="Text Box 1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9" name="Text Box 20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0" name="Text Box 1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1" name="Text Box 18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2" name="Text Box 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3" name="Text Box 20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4" name="Text Box 1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5" name="Text Box 1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6" name="Text Box 1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7" name="Text Box 20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2" name="Text Box 1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3" name="Text Box 1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6" name="Text Box 1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7" name="Text Box 1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9" name="Text Box 20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0" name="Text Box 1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1" name="Text Box 18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2" name="Text Box 1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3" name="Text Box 20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4" name="Text Box 1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5" name="Text Box 1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6" name="Text Box 1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7" name="Text Box 20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8" name="Text Box 1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9" name="Text Box 1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0" name="Text Box 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1" name="Text Box 2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2" name="Text Box 1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3" name="Text Box 1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5" name="Text Box 2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6" name="Text Box 1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7" name="Text Box 1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8" name="Text Box 1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9" name="Text Box 2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0" name="Text Box 1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1" name="Text Box 1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2" name="Text Box 1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3" name="Text Box 20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4" name="Text Box 1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5" name="Text Box 1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6" name="Text Box 1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7" name="Text Box 2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2" name="Text Box 1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3" name="Text Box 1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4" name="Text Box 1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5" name="Text Box 2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6" name="Text Box 1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7" name="Text Box 1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8" name="Text Box 1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9" name="Text Box 20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0" name="Text Box 1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1" name="Text Box 1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2" name="Text Box 1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3" name="Text Box 2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4" name="Text Box 1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5" name="Text Box 1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8" name="Text Box 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9" name="Text Box 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0" name="Text Box 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1" name="Text Box 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2" name="Text Box 1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3" name="Text Box 1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6" name="Text Box 1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7" name="Text Box 1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8" name="Text Box 1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9" name="Text Box 2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0" name="Text Box 1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1" name="Text Box 1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2" name="Text Box 1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3" name="Text Box 2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4" name="Text Box 53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5" name="Text Box 53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6" name="Text Box 536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7" name="Text Box 53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8" name="Text Box 53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9" name="Text Box 53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0" name="Text Box 540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1" name="Text Box 54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2" name="Text Box 54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3" name="Text Box 54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4" name="Text Box 54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5" name="Text Box 54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6" name="Text Box 1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7" name="Text Box 1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8" name="Text Box 1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9" name="Text Box 2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0" name="Text Box 550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1" name="Text Box 55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2" name="Text Box 55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3" name="Text Box 553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4" name="Text Box 1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5" name="Text Box 1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6" name="Text Box 1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7" name="Text Box 20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8" name="Text Box 1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9" name="Text Box 1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0" name="Text Box 1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1" name="Text Box 2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2" name="Text Box 56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3" name="Text Box 56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4" name="Text Box 56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5" name="Text Box 56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6" name="Text Box 56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7" name="Text Box 56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8" name="Text Box 56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9" name="Text Box 56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0" name="Text Box 1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1" name="Text Box 1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2" name="Text Box 1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3" name="Text Box 2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4" name="Text Box 1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5" name="Text Box 18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6" name="Text Box 1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7" name="Text Box 20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8" name="Text Box 57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9" name="Text Box 57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0" name="Text Box 580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1" name="Text Box 58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2" name="Text Box 58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3" name="Text Box 58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4" name="Text Box 58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5" name="Text Box 58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6" name="Text Box 58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7" name="Text Box 58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8" name="Text Box 58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9" name="Text Box 58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0" name="Text Box 590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1" name="Text Box 59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2" name="Text Box 59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3" name="Text Box 593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4" name="Text Box 59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5" name="Text Box 59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6" name="Text Box 59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7" name="Text Box 59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8" name="Text Box 59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9" name="Text Box 59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0" name="Text Box 60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1" name="Text Box 60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2" name="Text Box 60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3" name="Text Box 60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4" name="Text Box 604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5" name="Text Box 60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6" name="Text Box 1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7" name="Text Box 1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8" name="Text Box 1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9" name="Text Box 2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0" name="Text Box 1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1" name="Text Box 1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2" name="Text Box 1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3" name="Text Box 2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2" name="Text Box 1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3" name="Text Box 1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4" name="Text Box 1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5" name="Text Box 2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6" name="Text Box 1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7" name="Text Box 1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8" name="Text Box 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9" name="Text Box 2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0" name="Text Box 1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2" name="Text Box 1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3" name="Text Box 20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4" name="Text Box 1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5" name="Text Box 1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6" name="Text Box 1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7" name="Text Box 20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8" name="Text Box 1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9" name="Text Box 1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0" name="Text Box 1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1" name="Text Box 2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2" name="Text Box 1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3" name="Text Box 18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4" name="Text Box 1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5" name="Text Box 20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6" name="Text Box 1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7" name="Text Box 1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8" name="Text Box 1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9" name="Text Box 20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0" name="Text Box 1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1" name="Text Box 18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2" name="Text Box 1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3" name="Text Box 20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4" name="Text Box 1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5" name="Text Box 18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6" name="Text Box 1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7" name="Text Box 2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2" name="Text Box 1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3" name="Text Box 1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4" name="Text Box 1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5" name="Text Box 2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6" name="Text Box 1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7" name="Text Box 1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8" name="Text Box 1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9" name="Text Box 2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0" name="Text Box 1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1" name="Text Box 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2" name="Text Box 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3" name="Text Box 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4" name="Text Box 1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5" name="Text Box 1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6" name="Text Box 1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7" name="Text Box 2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8" name="Text Box 1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9" name="Text Box 1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0" name="Text Box 1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1" name="Text Box 2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2" name="Text Box 1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3" name="Text Box 1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4" name="Text Box 1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5" name="Text Box 2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6" name="Text Box 1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7" name="Text Box 18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8" name="Text Box 1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9" name="Text Box 2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0" name="Text Box 1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1" name="Text Box 18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2" name="Text Box 1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3" name="Text Box 2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4" name="Text Box 1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5" name="Text Box 1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6" name="Text Box 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7" name="Text Box 2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2" name="Text Box 1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3" name="Text Box 18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4" name="Text Box 1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5" name="Text Box 2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6" name="Text Box 1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7" name="Text Box 1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8" name="Text Box 1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9" name="Text Box 2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0" name="Text Box 1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1" name="Text Box 1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6" name="Text Box 1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7" name="Text Box 2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8" name="Text Box 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9" name="Text Box 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0" name="Text Box 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1" name="Text Box 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3" name="Text Box 18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4" name="Text Box 1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5" name="Text Box 2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7" name="Text Box 18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8" name="Text Box 1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9" name="Text Box 2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1" name="Text Box 1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2" name="Text Box 1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3" name="Text Box 2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4" name="Text Box 1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5" name="Text Box 1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6" name="Text Box 1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7" name="Text Box 2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3" name="Text Box 18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4" name="Text Box 1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5" name="Text Box 2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6" name="Text Box 1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7" name="Text Box 1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8" name="Text Box 1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9" name="Text Box 2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0" name="Text Box 1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1" name="Text Box 18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2" name="Text Box 1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3" name="Text Box 2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4" name="Text Box 1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5" name="Text Box 18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6" name="Text Box 1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7" name="Text Box 2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8" name="Text Box 1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9" name="Text Box 1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0" name="Text Box 1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1" name="Text Box 2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2" name="Text Box 1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3" name="Text Box 1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4" name="Text Box 1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5" name="Text Box 2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6" name="Text Box 1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7" name="Text Box 1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8" name="Text Box 1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9" name="Text Box 2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0" name="Text Box 1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1" name="Text Box 18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2" name="Text Box 1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3" name="Text Box 2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4" name="Text Box 1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5" name="Text Box 1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6" name="Text Box 1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7" name="Text Box 2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2" name="Text Box 1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3" name="Text Box 1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4" name="Text Box 1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6" name="Text Box 1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7" name="Text Box 18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8" name="Text Box 1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9" name="Text Box 2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0" name="Text Box 1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1" name="Text Box 18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2" name="Text Box 1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3" name="Text Box 2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4" name="Text Box 1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5" name="Text Box 1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6" name="Text Box 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7" name="Text Box 2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8" name="Text Box 1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9" name="Text Box 1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0" name="Text Box 1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1" name="Text Box 2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2" name="Text Box 1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3" name="Text Box 18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4" name="Text Box 1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5" name="Text Box 2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6" name="Text Box 1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7" name="Text Box 18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0" name="Text Box 1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2" name="Text Box 1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3" name="Text Box 2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4" name="Text Box 1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5" name="Text Box 1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6" name="Text Box 1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7" name="Text Box 2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2" name="Text Box 1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3" name="Text Box 18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4" name="Text Box 1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5" name="Text Box 2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6" name="Text Box 1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7" name="Text Box 1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8" name="Text Box 1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9" name="Text Box 2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0" name="Text Box 1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1" name="Text Box 18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2" name="Text Box 1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3" name="Text Box 2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4" name="Text Box 1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5" name="Text Box 18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6" name="Text Box 1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7" name="Text Box 2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8" name="Text Box 1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9" name="Text Box 1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0" name="Text Box 1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1" name="Text Box 2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2" name="Text Box 1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3" name="Text Box 18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4" name="Text Box 1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5" name="Text Box 2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6" name="Text Box 1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7" name="Text Box 1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8" name="Text Box 1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9" name="Text Box 2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0" name="Text Box 1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1" name="Text Box 1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2" name="Text Box 1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3" name="Text Box 2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4" name="Text Box 1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5" name="Text Box 1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6" name="Text Box 1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7" name="Text Box 2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2" name="Text Box 1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4" name="Text Box 1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5" name="Text Box 2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6" name="Text Box 1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7" name="Text Box 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8" name="Text Box 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9" name="Text Box 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0" name="Text Box 1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1" name="Text Box 18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2" name="Text Box 1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3" name="Text Box 2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4" name="Text Box 1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5" name="Text Box 18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6" name="Text Box 1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7" name="Text Box 2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8" name="Text Box 1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9" name="Text Box 1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0" name="Text Box 1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1" name="Text Box 2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2" name="Text Box 1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3" name="Text Box 18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4" name="Text Box 1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5" name="Text Box 2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6" name="Text Box 1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7" name="Text Box 1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8" name="Text Box 1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9" name="Text Box 2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0" name="Text Box 1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1" name="Text Box 1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2" name="Text Box 1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3" name="Text Box 2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4" name="Text Box 1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5" name="Text Box 18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6" name="Text Box 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7" name="Text Box 2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2" name="Text Box 1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3" name="Text Box 18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4" name="Text Box 1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5" name="Text Box 2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6" name="Text Box 1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7" name="Text Box 1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8" name="Text Box 1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9" name="Text Box 2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0" name="Text Box 1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2" name="Text Box 1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3" name="Text Box 2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4" name="Text Box 1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5" name="Text Box 18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6" name="Text Box 1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7" name="Text Box 2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2" name="Text Box 1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3" name="Text Box 1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4" name="Text Box 1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5" name="Text Box 2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6" name="Text Box 1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7" name="Text Box 18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8" name="Text Box 1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9" name="Text Box 2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0" name="Text Box 1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1" name="Text Box 1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2" name="Text Box 1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3" name="Text Box 2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4" name="Text Box 1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5" name="Text Box 1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6" name="Text Box 1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7" name="Text Box 2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2" name="Text Box 1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3" name="Text Box 1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4" name="Text Box 1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5" name="Text Box 2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6" name="Text Box 1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7" name="Text Box 18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8" name="Text Box 1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9" name="Text Box 2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0" name="Text Box 1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1" name="Text Box 1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2" name="Text Box 1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3" name="Text Box 2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4" name="Text Box 1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5" name="Text Box 18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6" name="Text Box 1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7" name="Text Box 2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8" name="Text Box 1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9" name="Text Box 1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0" name="Text Box 1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1" name="Text Box 2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2" name="Text Box 1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3" name="Text Box 1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4" name="Text Box 1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5" name="Text Box 2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6" name="Text Box 1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7" name="Text Box 1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8" name="Text Box 1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9" name="Text Box 2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0" name="Text Box 1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1" name="Text Box 1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2" name="Text Box 1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3" name="Text Box 2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4" name="Text Box 1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5" name="Text Box 1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6" name="Text Box 1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7" name="Text Box 2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2" name="Text Box 1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3" name="Text Box 18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4" name="Text Box 1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5" name="Text Box 2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6" name="Text Box 1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7" name="Text Box 18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8" name="Text Box 1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9" name="Text Box 2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0" name="Text Box 1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2" name="Text Box 1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3" name="Text Box 2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4" name="Text Box 1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5" name="Text Box 1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6" name="Text Box 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7" name="Text Box 2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8" name="Text Box 1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9" name="Text Box 1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0" name="Text Box 1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2" name="Text Box 1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3" name="Text Box 1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4" name="Text Box 1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5" name="Text Box 2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6" name="Text Box 1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7" name="Text Box 1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8" name="Text Box 1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9" name="Text Box 2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0" name="Text Box 1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1" name="Text Box 18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2" name="Text Box 1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3" name="Text Box 2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4" name="Text Box 1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5" name="Text Box 18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6" name="Text Box 1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7" name="Text Box 2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2" name="Text Box 1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3" name="Text Box 1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4" name="Text Box 1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5" name="Text Box 2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6" name="Text Box 1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7" name="Text Box 1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8" name="Text Box 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9" name="Text Box 2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0" name="Text Box 1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1" name="Text Box 1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2" name="Text Box 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3" name="Text Box 2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4" name="Text Box 1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5" name="Text Box 18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6" name="Text Box 1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7" name="Text Box 2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8" name="Text Box 1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9" name="Text Box 1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0" name="Text Box 1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1" name="Text Box 2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2" name="Text Box 1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3" name="Text Box 1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4" name="Text Box 1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5" name="Text Box 2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6" name="Text Box 1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7" name="Text Box 18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8" name="Text Box 1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9" name="Text Box 2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0" name="Text Box 1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1" name="Text Box 1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2" name="Text Box 1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3" name="Text Box 2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4" name="Text Box 17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5" name="Text Box 1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6" name="Text Box 1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7" name="Text Box 2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2" name="Text Box 1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4" name="Text Box 1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5" name="Text Box 2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6" name="Text Box 1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7" name="Text Box 1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8" name="Text Box 1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9" name="Text Box 2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0" name="Text Box 1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1" name="Text Box 1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2" name="Text Box 1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4" name="Text Box 1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5" name="Text Box 18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6" name="Text Box 1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7" name="Text Box 2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8" name="Text Box 1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9" name="Text Box 1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0" name="Text Box 1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1" name="Text Box 2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2" name="Text Box 1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3" name="Text Box 18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4" name="Text Box 1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5" name="Text Box 2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0" name="Text Box 1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1" name="Text Box 18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2" name="Text Box 1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3" name="Text Box 2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4" name="Text Box 1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5" name="Text Box 18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6" name="Text Box 1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7" name="Text Box 2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2" name="Text Box 1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3" name="Text Box 18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4" name="Text Box 1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5" name="Text Box 2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6" name="Text Box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7" name="Text Box 18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8" name="Text Box 1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9" name="Text Box 2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0" name="Text Box 17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1" name="Text Box 18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2" name="Text Box 1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4" name="Text Box 1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5" name="Text Box 1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6" name="Text Box 1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7" name="Text Box 2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8" name="Text Box 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9" name="Text Box 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0" name="Text Box 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1" name="Text Box 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2" name="Text Box 1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3" name="Text Box 18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4" name="Text Box 1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5" name="Text Box 2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6" name="Text Box 17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7" name="Text Box 18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8" name="Text Box 1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9" name="Text Box 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0" name="Text Box 17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1" name="Text Box 18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2" name="Text Box 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3" name="Text Box 2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4" name="Text Box 1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2" name="Text Box 17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3" name="Text Box 18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4" name="Text Box 1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6" name="Text Box 114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7" name="Text Box 1148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8" name="Text Box 114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9" name="Text Box 115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0" name="Text Box 115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1" name="Text Box 115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2" name="Text Box 115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3" name="Text Box 115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4" name="Text Box 1155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5" name="Text Box 115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6" name="Text Box 115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7" name="Text Box 115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8" name="Text Box 1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9" name="Text Box 1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0" name="Text Box 1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1" name="Text Box 2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2" name="Text Box 116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3" name="Text Box 116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4" name="Text Box 116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5" name="Text Box 116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6" name="Text Box 1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7" name="Text Box 18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0" name="Text Box 1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1" name="Text Box 1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2" name="Text Box 1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3" name="Text Box 2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4" name="Text Box 117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5" name="Text Box 117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6" name="Text Box 117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7" name="Text Box 117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8" name="Text Box 117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9" name="Text Box 11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0" name="Text Box 118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1" name="Text Box 118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2" name="Text Box 1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3" name="Text Box 18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4" name="Text Box 1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6" name="Text Box 1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7" name="Text Box 1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8" name="Text Box 1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9" name="Text Box 2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0" name="Text Box 119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1" name="Text Box 119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2" name="Text Box 119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3" name="Text Box 119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4" name="Text Box 119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5" name="Text Box 119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6" name="Text Box 119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7" name="Text Box 119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8" name="Text Box 119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9" name="Text Box 120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0" name="Text Box 120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1" name="Text Box 120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2" name="Text Box 120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3" name="Text Box 120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4" name="Text Box 1205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5" name="Text Box 120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6" name="Text Box 120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7" name="Text Box 120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8" name="Text Box 120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9" name="Text Box 121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0" name="Text Box 121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1" name="Text Box 121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2" name="Text Box 121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3" name="Text Box 121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4" name="Text Box 1215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5" name="Text Box 121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6" name="Text Box 121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7" name="Text Box 1218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2" name="Text Box 1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3" name="Text Box 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4" name="Text Box 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5" name="Text Box 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6" name="Text Box 1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7" name="Text Box 1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9" name="Text Box 1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0" name="Text Box 1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1" name="Text Box 18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2" name="Text Box 1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3" name="Text Box 2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4" name="Text Box 1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5" name="Text Box 18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6" name="Text Box 1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7" name="Text Box 2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8" name="Text Box 1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9" name="Text Box 1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0" name="Text Box 1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1" name="Text Box 2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2" name="Text Box 1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3" name="Text Box 1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4" name="Text Box 1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5" name="Text Box 2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6" name="Text Box 1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7" name="Text Box 18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8" name="Text Box 1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9" name="Text Box 2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0" name="Text Box 1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1" name="Text Box 1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2" name="Text Box 1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3" name="Text Box 2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4" name="Text Box 1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5" name="Text Box 18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6" name="Text Box 1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7" name="Text Box 2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2" name="Text Box 1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3" name="Text Box 18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4" name="Text Box 1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5" name="Text Box 2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6" name="Text Box 1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7" name="Text Box 18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8" name="Text Box 1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9" name="Text Box 2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0" name="Text Box 1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1" name="Text Box 18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2" name="Text Box 1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3" name="Text Box 2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4" name="Text Box 1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5" name="Text Box 18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6" name="Text Box 1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7" name="Text Box 2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8" name="Text Box 1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0" name="Text Box 1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1" name="Text Box 2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2" name="Text Box 1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3" name="Text Box 1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4" name="Text Box 1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5" name="Text Box 2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6" name="Text Box 1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7" name="Text Box 18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8" name="Text Box 1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9" name="Text Box 2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0" name="Text Box 1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1" name="Text Box 1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2" name="Text Box 1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3" name="Text Box 2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4" name="Text Box 1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5" name="Text Box 1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6" name="Text Box 1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7" name="Text Box 2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2" name="Text Box 1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3" name="Text Box 18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4" name="Text Box 1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5" name="Text Box 2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6" name="Text Box 1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7" name="Text Box 1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8" name="Text Box 1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9" name="Text Box 2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0" name="Text Box 1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1" name="Text Box 1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2" name="Text Box 1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3" name="Text Box 2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4" name="Text Box 1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5" name="Text Box 18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6" name="Text Box 1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7" name="Text Box 2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8" name="Text Box 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9" name="Text Box 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0" name="Text Box 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1" name="Text Box 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2" name="Text Box 1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3" name="Text Box 18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4" name="Text Box 1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5" name="Text Box 2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6" name="Text Box 1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7" name="Text Box 18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8" name="Text Box 1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9" name="Text Box 2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0" name="Text Box 1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1" name="Text Box 18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2" name="Text Box 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3" name="Text Box 2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4" name="Text Box 1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5" name="Text Box 1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6" name="Text Box 1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7" name="Text Box 2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2" name="Text Box 1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3" name="Text Box 1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4" name="Text Box 1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5" name="Text Box 2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6" name="Text Box 1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7" name="Text Box 1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8" name="Text Box 1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9" name="Text Box 2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0" name="Text Box 1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2" name="Text Box 1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3" name="Text Box 2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4" name="Text Box 17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5" name="Text Box 1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6" name="Text Box 1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7" name="Text Box 2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8" name="Text Box 1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9" name="Text Box 1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0" name="Text Box 1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2" name="Text Box 1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3" name="Text Box 18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4" name="Text Box 1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5" name="Text Box 2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6" name="Text Box 1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7" name="Text Box 1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8" name="Text Box 1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9" name="Text Box 2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0" name="Text Box 1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1" name="Text Box 18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2" name="Text Box 1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3" name="Text Box 2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4" name="Text Box 1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5" name="Text Box 18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6" name="Text Box 1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7" name="Text Box 2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2" name="Text Box 1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3" name="Text Box 1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4" name="Text Box 1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5" name="Text Box 2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6" name="Text Box 1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0" name="Text Box 1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1" name="Text Box 18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2" name="Text Box 1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3" name="Text Box 2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4" name="Text Box 1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5" name="Text Box 1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6" name="Text Box 1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7" name="Text Box 2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8" name="Text Box 1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9" name="Text Box 1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0" name="Text Box 1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1" name="Text Box 2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2" name="Text Box 17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3" name="Text Box 18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4" name="Text Box 1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5" name="Text Box 2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6" name="Text Box 1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7" name="Text Box 18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8" name="Text Box 1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9" name="Text Box 2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0" name="Text Box 1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1" name="Text Box 1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2" name="Text Box 1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3" name="Text Box 2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4" name="Text Box 1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5" name="Text Box 18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6" name="Text Box 1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7" name="Text Box 2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2" name="Text Box 1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3" name="Text Box 1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4" name="Text Box 1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5" name="Text Box 2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6" name="Text Box 1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7" name="Text Box 1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8" name="Text Box 1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9" name="Text Box 2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0" name="Text Box 1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1" name="Text Box 18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2" name="Text Box 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4" name="Text Box 17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5" name="Text Box 18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6" name="Text Box 1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7" name="Text Box 2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8" name="Text Box 1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9" name="Text Box 1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0" name="Text Box 1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1" name="Text Box 2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2" name="Text Box 1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3" name="Text Box 18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4" name="Text Box 1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5" name="Text Box 2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6" name="Text Box 1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7" name="Text Box 18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8" name="Text Box 1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9" name="Text Box 2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0" name="Text Box 1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1" name="Text Box 18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2" name="Text Box 1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3" name="Text Box 2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4" name="Text Box 17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5" name="Text Box 18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6" name="Text Box 1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7" name="Text Box 2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2" name="Text Box 17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3" name="Text Box 18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4" name="Text Box 1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5" name="Text Box 2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6" name="Text Box 1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7" name="Text Box 18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8" name="Text Box 1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9" name="Text Box 2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0" name="Text Box 1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1" name="Text Box 18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2" name="Text Box 1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3" name="Text Box 2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4" name="Text Box 1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5" name="Text Box 18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6" name="Text Box 1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7" name="Text Box 2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8" name="Text Box 1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9" name="Text Box 1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0" name="Text Box 1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1" name="Text Box 2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2" name="Text Box 1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3" name="Text Box 1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4" name="Text Box 1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5" name="Text Box 2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6" name="Text Box 1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7" name="Text Box 18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8" name="Text Box 1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9" name="Text Box 2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0" name="Text Box 1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1" name="Text Box 1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2" name="Text Box 1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3" name="Text Box 2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4" name="Text Box 1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5" name="Text Box 1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6" name="Text Box 1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7" name="Text Box 2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2" name="Text Box 1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3" name="Text Box 18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4" name="Text Box 1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5" name="Text Box 2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6" name="Text Box 1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7" name="Text Box 18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8" name="Text Box 1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9" name="Text Box 2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0" name="Text Box 1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1" name="Text Box 18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2" name="Text Box 1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3" name="Text Box 2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4" name="Text Box 1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5" name="Text Box 18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6" name="Text Box 1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7" name="Text Box 2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8" name="Text Box 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9" name="Text Box 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0" name="Text Box 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1" name="Text Box 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2" name="Text Box 17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3" name="Text Box 18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4" name="Text Box 1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5" name="Text Box 2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6" name="Text Box 1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7" name="Text Box 1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8" name="Text Box 1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9" name="Text Box 2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0" name="Text Box 1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1" name="Text Box 1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2" name="Text Box 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3" name="Text Box 2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4" name="Text Box 1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5" name="Text Box 1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6" name="Text Box 1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7" name="Text Box 2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2" name="Text Box 1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3" name="Text Box 1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4" name="Text Box 1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5" name="Text Box 2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6" name="Text Box 1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7" name="Text Box 18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8" name="Text Box 1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9" name="Text Box 2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0" name="Text Box 1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1" name="Text Box 18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2" name="Text Box 1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4" name="Text Box 1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5" name="Text Box 18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6" name="Text Box 1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7" name="Text Box 2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8" name="Text Box 1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9" name="Text Box 1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0" name="Text Box 1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1" name="Text Box 2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2" name="Text Box 1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3" name="Text Box 18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4" name="Text Box 1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5" name="Text Box 2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6" name="Text Box 17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8" name="Text Box 1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9" name="Text Box 2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0" name="Text Box 1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1" name="Text Box 1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2" name="Text Box 1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3" name="Text Box 2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4" name="Text Box 1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5" name="Text Box 18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6" name="Text Box 1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7" name="Text Box 2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2" name="Text Box 17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3" name="Text Box 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4" name="Text Box 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5" name="Text Box 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6" name="Text Box 1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7" name="Text Box 18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8" name="Text Box 1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9" name="Text Box 2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0" name="Text Box 1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1" name="Text Box 18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2" name="Text Box 1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3" name="Text Box 2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4" name="Text Box 17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5" name="Text Box 18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6" name="Text Box 1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7" name="Text Box 2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8" name="Text Box 1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9" name="Text Box 1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1" name="Text Box 2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2" name="Text Box 17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3" name="Text Box 18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4" name="Text Box 1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5" name="Text Box 2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6" name="Text Box 17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7" name="Text Box 18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8" name="Text Box 1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9" name="Text Box 2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0" name="Text Box 1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1" name="Text Box 1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2" name="Text Box 1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3" name="Text Box 2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4" name="Text Box 1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5" name="Text Box 18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6" name="Text Box 1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7" name="Text Box 2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2" name="Text Box 1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3" name="Text Box 18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4" name="Text Box 1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5" name="Text Box 2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6" name="Text Box 1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7" name="Text Box 18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8" name="Text Box 1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9" name="Text Box 2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0" name="Text Box 1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1" name="Text Box 1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2" name="Text Box 1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3" name="Text Box 2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4" name="Text Box 1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5" name="Text Box 18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6" name="Text Box 1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7" name="Text Box 2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8" name="Text Box 1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0" name="Text Box 1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1" name="Text Box 2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2" name="Text Box 1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3" name="Text Box 1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5" name="Text Box 2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6" name="Text Box 1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7" name="Text Box 18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8" name="Text Box 1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0" name="Text Box 1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1" name="Text Box 1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4" name="Text Box 1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5" name="Text Box 18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6" name="Text Box 1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7" name="Text Box 2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2" name="Text Box 17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3" name="Text Box 18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4" name="Text Box 1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5" name="Text Box 2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6" name="Text Box 1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7" name="Text Box 18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8" name="Text Box 1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9" name="Text Box 2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0" name="Text Box 1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1" name="Text Box 1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2" name="Text Box 1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3" name="Text Box 2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4" name="Text Box 1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6" name="Text Box 1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7" name="Text Box 2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8" name="Text Box 1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9" name="Text Box 1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1" name="Text Box 2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2" name="Text Box 1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3" name="Text Box 18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4" name="Text Box 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5" name="Text Box 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6" name="Text Box 1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7" name="Text Box 18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8" name="Text Box 1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9" name="Text Box 2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0" name="Text Box 1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1" name="Text Box 1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2" name="Text Box 1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3" name="Text Box 2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4" name="Text Box 17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5" name="Text Box 18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6" name="Text Box 1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7" name="Text Box 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2" name="Text Box 1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3" name="Text Box 18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5" name="Text Box 2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6" name="Text Box 1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7" name="Text Box 18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8" name="Text Box 1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9" name="Text Box 2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0" name="Text Box 1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1" name="Text Box 1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2" name="Text Box 1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3" name="Text Box 2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4" name="Text Box 1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5" name="Text Box 1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6" name="Text Box 1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7" name="Text Box 2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8" name="Text Box 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9" name="Text Box 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0" name="Text Box 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2" name="Text Box 1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3" name="Text Box 1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4" name="Text Box 1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5" name="Text Box 2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6" name="Text Box 1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7" name="Text Box 18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8" name="Text Box 1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9" name="Text Box 2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0" name="Text Box 1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1" name="Text Box 1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2" name="Text Box 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3" name="Text Box 2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4" name="Text Box 1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5" name="Text Box 18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6" name="Text Box 1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7" name="Text Box 2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2" name="Text Box 1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3" name="Text Box 1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4" name="Text Box 1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5" name="Text Box 2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6" name="Text Box 1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7" name="Text Box 18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8" name="Text Box 1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9" name="Text Box 2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0" name="Text Box 1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1" name="Text Box 18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2" name="Text Box 1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3" name="Text Box 2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4" name="Text Box 17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5" name="Text Box 18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6" name="Text Box 1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7" name="Text Box 2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8" name="Text Box 176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9" name="Text Box 176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0" name="Text Box 176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1" name="Text Box 176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2" name="Text Box 176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3" name="Text Box 176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4" name="Text Box 176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5" name="Text Box 1767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6" name="Text Box 1768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7" name="Text Box 176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8" name="Text Box 177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9" name="Text Box 177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0" name="Text Box 1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1" name="Text Box 1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2" name="Text Box 1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3" name="Text Box 2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4" name="Text Box 1776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5" name="Text Box 1777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6" name="Text Box 1778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7" name="Text Box 177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2" name="Text Box 17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3" name="Text Box 18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4" name="Text Box 1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5" name="Text Box 2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6" name="Text Box 1788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7" name="Text Box 178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8" name="Text Box 179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9" name="Text Box 179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0" name="Text Box 179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1" name="Text Box 179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2" name="Text Box 179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3" name="Text Box 1795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4" name="Text Box 17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5" name="Text Box 18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6" name="Text Box 1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7" name="Text Box 2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8" name="Text Box 1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9" name="Text Box 1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0" name="Text Box 1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1" name="Text Box 2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2" name="Text Box 180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3" name="Text Box 180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4" name="Text Box 180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5" name="Text Box 180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6" name="Text Box 1808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7" name="Text Box 180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8" name="Text Box 181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9" name="Text Box 181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0" name="Text Box 181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1" name="Text Box 1813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2" name="Text Box 1814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3" name="Text Box 1815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4" name="Text Box 1816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5" name="Text Box 1817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6" name="Text Box 181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7" name="Text Box 181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8" name="Text Box 182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9" name="Text Box 182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0" name="Text Box 182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1" name="Text Box 182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2" name="Text Box 182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3" name="Text Box 182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4" name="Text Box 1826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5" name="Text Box 1827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6" name="Text Box 1828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7" name="Text Box 182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8" name="Text Box 183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9" name="Text Box 183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0" name="Text Box 1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1" name="Text Box 18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2" name="Text Box 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3" name="Text Box 2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4" name="Text Box 1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5" name="Text Box 18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6" name="Text Box 1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7" name="Text Box 2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8" name="Text Box 1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9" name="Text Box 1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0" name="Text Box 1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1" name="Text Box 2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2" name="Text Box 1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3" name="Text Box 18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4" name="Text Box 1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5" name="Text Box 2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6" name="Text Box 1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7" name="Text Box 18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8" name="Text Box 1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9" name="Text Box 2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0" name="Text Box 1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1" name="Text Box 1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2" name="Text Box 1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3" name="Text Box 2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4" name="Text Box 1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6" name="Text Box 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7" name="Text Box 2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17" sqref="T17"/>
    </sheetView>
  </sheetViews>
  <sheetFormatPr defaultRowHeight="12.75" x14ac:dyDescent="0.2"/>
  <cols>
    <col min="1" max="1" width="4.140625" style="1" customWidth="1"/>
    <col min="2" max="2" width="25.140625" style="1" customWidth="1"/>
    <col min="3" max="3" width="8.140625" style="1" customWidth="1"/>
    <col min="4" max="4" width="7.28515625" style="1" customWidth="1"/>
    <col min="5" max="5" width="5.28515625" style="1" customWidth="1"/>
    <col min="6" max="6" width="8.42578125" style="1" customWidth="1"/>
    <col min="7" max="7" width="7.42578125" style="1" customWidth="1"/>
    <col min="8" max="8" width="5.85546875" style="1" customWidth="1"/>
    <col min="9" max="9" width="6.5703125" style="1" hidden="1" customWidth="1"/>
    <col min="10" max="10" width="7.140625" style="1" hidden="1" customWidth="1"/>
    <col min="11" max="11" width="6.42578125" style="1" hidden="1" customWidth="1"/>
    <col min="12" max="12" width="8.5703125" style="1" customWidth="1"/>
    <col min="13" max="13" width="9.7109375" style="1" customWidth="1"/>
    <col min="14" max="14" width="8.5703125" style="1" customWidth="1"/>
    <col min="15" max="15" width="8.28515625" style="1" customWidth="1"/>
    <col min="16" max="16" width="8.140625" style="1" customWidth="1"/>
    <col min="17" max="17" width="7.42578125" style="1" customWidth="1"/>
    <col min="18" max="18" width="9.5703125" style="1" customWidth="1"/>
    <col min="19" max="19" width="8" style="1" customWidth="1"/>
    <col min="20" max="20" width="6.42578125" style="1" customWidth="1"/>
    <col min="21" max="253" width="9.140625" style="1"/>
    <col min="254" max="254" width="4.140625" style="1" customWidth="1"/>
    <col min="255" max="255" width="25.140625" style="1" customWidth="1"/>
    <col min="256" max="256" width="9.42578125" style="1" customWidth="1"/>
    <col min="257" max="257" width="8.28515625" style="1" bestFit="1" customWidth="1"/>
    <col min="258" max="258" width="7" style="1" bestFit="1" customWidth="1"/>
    <col min="259" max="263" width="9.140625" style="1"/>
    <col min="264" max="264" width="9.7109375" style="1" customWidth="1"/>
    <col min="265" max="509" width="9.140625" style="1"/>
    <col min="510" max="510" width="4.140625" style="1" customWidth="1"/>
    <col min="511" max="511" width="25.140625" style="1" customWidth="1"/>
    <col min="512" max="512" width="9.42578125" style="1" customWidth="1"/>
    <col min="513" max="513" width="8.28515625" style="1" bestFit="1" customWidth="1"/>
    <col min="514" max="514" width="7" style="1" bestFit="1" customWidth="1"/>
    <col min="515" max="519" width="9.140625" style="1"/>
    <col min="520" max="520" width="9.7109375" style="1" customWidth="1"/>
    <col min="521" max="765" width="9.140625" style="1"/>
    <col min="766" max="766" width="4.140625" style="1" customWidth="1"/>
    <col min="767" max="767" width="25.140625" style="1" customWidth="1"/>
    <col min="768" max="768" width="9.42578125" style="1" customWidth="1"/>
    <col min="769" max="769" width="8.28515625" style="1" bestFit="1" customWidth="1"/>
    <col min="770" max="770" width="7" style="1" bestFit="1" customWidth="1"/>
    <col min="771" max="775" width="9.140625" style="1"/>
    <col min="776" max="776" width="9.7109375" style="1" customWidth="1"/>
    <col min="777" max="1021" width="9.140625" style="1"/>
    <col min="1022" max="1022" width="4.140625" style="1" customWidth="1"/>
    <col min="1023" max="1023" width="25.140625" style="1" customWidth="1"/>
    <col min="1024" max="1024" width="9.42578125" style="1" customWidth="1"/>
    <col min="1025" max="1025" width="8.28515625" style="1" bestFit="1" customWidth="1"/>
    <col min="1026" max="1026" width="7" style="1" bestFit="1" customWidth="1"/>
    <col min="1027" max="1031" width="9.140625" style="1"/>
    <col min="1032" max="1032" width="9.7109375" style="1" customWidth="1"/>
    <col min="1033" max="1277" width="9.140625" style="1"/>
    <col min="1278" max="1278" width="4.140625" style="1" customWidth="1"/>
    <col min="1279" max="1279" width="25.140625" style="1" customWidth="1"/>
    <col min="1280" max="1280" width="9.42578125" style="1" customWidth="1"/>
    <col min="1281" max="1281" width="8.28515625" style="1" bestFit="1" customWidth="1"/>
    <col min="1282" max="1282" width="7" style="1" bestFit="1" customWidth="1"/>
    <col min="1283" max="1287" width="9.140625" style="1"/>
    <col min="1288" max="1288" width="9.7109375" style="1" customWidth="1"/>
    <col min="1289" max="1533" width="9.140625" style="1"/>
    <col min="1534" max="1534" width="4.140625" style="1" customWidth="1"/>
    <col min="1535" max="1535" width="25.140625" style="1" customWidth="1"/>
    <col min="1536" max="1536" width="9.42578125" style="1" customWidth="1"/>
    <col min="1537" max="1537" width="8.28515625" style="1" bestFit="1" customWidth="1"/>
    <col min="1538" max="1538" width="7" style="1" bestFit="1" customWidth="1"/>
    <col min="1539" max="1543" width="9.140625" style="1"/>
    <col min="1544" max="1544" width="9.7109375" style="1" customWidth="1"/>
    <col min="1545" max="1789" width="9.140625" style="1"/>
    <col min="1790" max="1790" width="4.140625" style="1" customWidth="1"/>
    <col min="1791" max="1791" width="25.140625" style="1" customWidth="1"/>
    <col min="1792" max="1792" width="9.42578125" style="1" customWidth="1"/>
    <col min="1793" max="1793" width="8.28515625" style="1" bestFit="1" customWidth="1"/>
    <col min="1794" max="1794" width="7" style="1" bestFit="1" customWidth="1"/>
    <col min="1795" max="1799" width="9.140625" style="1"/>
    <col min="1800" max="1800" width="9.7109375" style="1" customWidth="1"/>
    <col min="1801" max="2045" width="9.140625" style="1"/>
    <col min="2046" max="2046" width="4.140625" style="1" customWidth="1"/>
    <col min="2047" max="2047" width="25.140625" style="1" customWidth="1"/>
    <col min="2048" max="2048" width="9.42578125" style="1" customWidth="1"/>
    <col min="2049" max="2049" width="8.28515625" style="1" bestFit="1" customWidth="1"/>
    <col min="2050" max="2050" width="7" style="1" bestFit="1" customWidth="1"/>
    <col min="2051" max="2055" width="9.140625" style="1"/>
    <col min="2056" max="2056" width="9.7109375" style="1" customWidth="1"/>
    <col min="2057" max="2301" width="9.140625" style="1"/>
    <col min="2302" max="2302" width="4.140625" style="1" customWidth="1"/>
    <col min="2303" max="2303" width="25.140625" style="1" customWidth="1"/>
    <col min="2304" max="2304" width="9.42578125" style="1" customWidth="1"/>
    <col min="2305" max="2305" width="8.28515625" style="1" bestFit="1" customWidth="1"/>
    <col min="2306" max="2306" width="7" style="1" bestFit="1" customWidth="1"/>
    <col min="2307" max="2311" width="9.140625" style="1"/>
    <col min="2312" max="2312" width="9.7109375" style="1" customWidth="1"/>
    <col min="2313" max="2557" width="9.140625" style="1"/>
    <col min="2558" max="2558" width="4.140625" style="1" customWidth="1"/>
    <col min="2559" max="2559" width="25.140625" style="1" customWidth="1"/>
    <col min="2560" max="2560" width="9.42578125" style="1" customWidth="1"/>
    <col min="2561" max="2561" width="8.28515625" style="1" bestFit="1" customWidth="1"/>
    <col min="2562" max="2562" width="7" style="1" bestFit="1" customWidth="1"/>
    <col min="2563" max="2567" width="9.140625" style="1"/>
    <col min="2568" max="2568" width="9.7109375" style="1" customWidth="1"/>
    <col min="2569" max="2813" width="9.140625" style="1"/>
    <col min="2814" max="2814" width="4.140625" style="1" customWidth="1"/>
    <col min="2815" max="2815" width="25.140625" style="1" customWidth="1"/>
    <col min="2816" max="2816" width="9.42578125" style="1" customWidth="1"/>
    <col min="2817" max="2817" width="8.28515625" style="1" bestFit="1" customWidth="1"/>
    <col min="2818" max="2818" width="7" style="1" bestFit="1" customWidth="1"/>
    <col min="2819" max="2823" width="9.140625" style="1"/>
    <col min="2824" max="2824" width="9.7109375" style="1" customWidth="1"/>
    <col min="2825" max="3069" width="9.140625" style="1"/>
    <col min="3070" max="3070" width="4.140625" style="1" customWidth="1"/>
    <col min="3071" max="3071" width="25.140625" style="1" customWidth="1"/>
    <col min="3072" max="3072" width="9.42578125" style="1" customWidth="1"/>
    <col min="3073" max="3073" width="8.28515625" style="1" bestFit="1" customWidth="1"/>
    <col min="3074" max="3074" width="7" style="1" bestFit="1" customWidth="1"/>
    <col min="3075" max="3079" width="9.140625" style="1"/>
    <col min="3080" max="3080" width="9.7109375" style="1" customWidth="1"/>
    <col min="3081" max="3325" width="9.140625" style="1"/>
    <col min="3326" max="3326" width="4.140625" style="1" customWidth="1"/>
    <col min="3327" max="3327" width="25.140625" style="1" customWidth="1"/>
    <col min="3328" max="3328" width="9.42578125" style="1" customWidth="1"/>
    <col min="3329" max="3329" width="8.28515625" style="1" bestFit="1" customWidth="1"/>
    <col min="3330" max="3330" width="7" style="1" bestFit="1" customWidth="1"/>
    <col min="3331" max="3335" width="9.140625" style="1"/>
    <col min="3336" max="3336" width="9.7109375" style="1" customWidth="1"/>
    <col min="3337" max="3581" width="9.140625" style="1"/>
    <col min="3582" max="3582" width="4.140625" style="1" customWidth="1"/>
    <col min="3583" max="3583" width="25.140625" style="1" customWidth="1"/>
    <col min="3584" max="3584" width="9.42578125" style="1" customWidth="1"/>
    <col min="3585" max="3585" width="8.28515625" style="1" bestFit="1" customWidth="1"/>
    <col min="3586" max="3586" width="7" style="1" bestFit="1" customWidth="1"/>
    <col min="3587" max="3591" width="9.140625" style="1"/>
    <col min="3592" max="3592" width="9.7109375" style="1" customWidth="1"/>
    <col min="3593" max="3837" width="9.140625" style="1"/>
    <col min="3838" max="3838" width="4.140625" style="1" customWidth="1"/>
    <col min="3839" max="3839" width="25.140625" style="1" customWidth="1"/>
    <col min="3840" max="3840" width="9.42578125" style="1" customWidth="1"/>
    <col min="3841" max="3841" width="8.28515625" style="1" bestFit="1" customWidth="1"/>
    <col min="3842" max="3842" width="7" style="1" bestFit="1" customWidth="1"/>
    <col min="3843" max="3847" width="9.140625" style="1"/>
    <col min="3848" max="3848" width="9.7109375" style="1" customWidth="1"/>
    <col min="3849" max="4093" width="9.140625" style="1"/>
    <col min="4094" max="4094" width="4.140625" style="1" customWidth="1"/>
    <col min="4095" max="4095" width="25.140625" style="1" customWidth="1"/>
    <col min="4096" max="4096" width="9.42578125" style="1" customWidth="1"/>
    <col min="4097" max="4097" width="8.28515625" style="1" bestFit="1" customWidth="1"/>
    <col min="4098" max="4098" width="7" style="1" bestFit="1" customWidth="1"/>
    <col min="4099" max="4103" width="9.140625" style="1"/>
    <col min="4104" max="4104" width="9.7109375" style="1" customWidth="1"/>
    <col min="4105" max="4349" width="9.140625" style="1"/>
    <col min="4350" max="4350" width="4.140625" style="1" customWidth="1"/>
    <col min="4351" max="4351" width="25.140625" style="1" customWidth="1"/>
    <col min="4352" max="4352" width="9.42578125" style="1" customWidth="1"/>
    <col min="4353" max="4353" width="8.28515625" style="1" bestFit="1" customWidth="1"/>
    <col min="4354" max="4354" width="7" style="1" bestFit="1" customWidth="1"/>
    <col min="4355" max="4359" width="9.140625" style="1"/>
    <col min="4360" max="4360" width="9.7109375" style="1" customWidth="1"/>
    <col min="4361" max="4605" width="9.140625" style="1"/>
    <col min="4606" max="4606" width="4.140625" style="1" customWidth="1"/>
    <col min="4607" max="4607" width="25.140625" style="1" customWidth="1"/>
    <col min="4608" max="4608" width="9.42578125" style="1" customWidth="1"/>
    <col min="4609" max="4609" width="8.28515625" style="1" bestFit="1" customWidth="1"/>
    <col min="4610" max="4610" width="7" style="1" bestFit="1" customWidth="1"/>
    <col min="4611" max="4615" width="9.140625" style="1"/>
    <col min="4616" max="4616" width="9.7109375" style="1" customWidth="1"/>
    <col min="4617" max="4861" width="9.140625" style="1"/>
    <col min="4862" max="4862" width="4.140625" style="1" customWidth="1"/>
    <col min="4863" max="4863" width="25.140625" style="1" customWidth="1"/>
    <col min="4864" max="4864" width="9.42578125" style="1" customWidth="1"/>
    <col min="4865" max="4865" width="8.28515625" style="1" bestFit="1" customWidth="1"/>
    <col min="4866" max="4866" width="7" style="1" bestFit="1" customWidth="1"/>
    <col min="4867" max="4871" width="9.140625" style="1"/>
    <col min="4872" max="4872" width="9.7109375" style="1" customWidth="1"/>
    <col min="4873" max="5117" width="9.140625" style="1"/>
    <col min="5118" max="5118" width="4.140625" style="1" customWidth="1"/>
    <col min="5119" max="5119" width="25.140625" style="1" customWidth="1"/>
    <col min="5120" max="5120" width="9.42578125" style="1" customWidth="1"/>
    <col min="5121" max="5121" width="8.28515625" style="1" bestFit="1" customWidth="1"/>
    <col min="5122" max="5122" width="7" style="1" bestFit="1" customWidth="1"/>
    <col min="5123" max="5127" width="9.140625" style="1"/>
    <col min="5128" max="5128" width="9.7109375" style="1" customWidth="1"/>
    <col min="5129" max="5373" width="9.140625" style="1"/>
    <col min="5374" max="5374" width="4.140625" style="1" customWidth="1"/>
    <col min="5375" max="5375" width="25.140625" style="1" customWidth="1"/>
    <col min="5376" max="5376" width="9.42578125" style="1" customWidth="1"/>
    <col min="5377" max="5377" width="8.28515625" style="1" bestFit="1" customWidth="1"/>
    <col min="5378" max="5378" width="7" style="1" bestFit="1" customWidth="1"/>
    <col min="5379" max="5383" width="9.140625" style="1"/>
    <col min="5384" max="5384" width="9.7109375" style="1" customWidth="1"/>
    <col min="5385" max="5629" width="9.140625" style="1"/>
    <col min="5630" max="5630" width="4.140625" style="1" customWidth="1"/>
    <col min="5631" max="5631" width="25.140625" style="1" customWidth="1"/>
    <col min="5632" max="5632" width="9.42578125" style="1" customWidth="1"/>
    <col min="5633" max="5633" width="8.28515625" style="1" bestFit="1" customWidth="1"/>
    <col min="5634" max="5634" width="7" style="1" bestFit="1" customWidth="1"/>
    <col min="5635" max="5639" width="9.140625" style="1"/>
    <col min="5640" max="5640" width="9.7109375" style="1" customWidth="1"/>
    <col min="5641" max="5885" width="9.140625" style="1"/>
    <col min="5886" max="5886" width="4.140625" style="1" customWidth="1"/>
    <col min="5887" max="5887" width="25.140625" style="1" customWidth="1"/>
    <col min="5888" max="5888" width="9.42578125" style="1" customWidth="1"/>
    <col min="5889" max="5889" width="8.28515625" style="1" bestFit="1" customWidth="1"/>
    <col min="5890" max="5890" width="7" style="1" bestFit="1" customWidth="1"/>
    <col min="5891" max="5895" width="9.140625" style="1"/>
    <col min="5896" max="5896" width="9.7109375" style="1" customWidth="1"/>
    <col min="5897" max="6141" width="9.140625" style="1"/>
    <col min="6142" max="6142" width="4.140625" style="1" customWidth="1"/>
    <col min="6143" max="6143" width="25.140625" style="1" customWidth="1"/>
    <col min="6144" max="6144" width="9.42578125" style="1" customWidth="1"/>
    <col min="6145" max="6145" width="8.28515625" style="1" bestFit="1" customWidth="1"/>
    <col min="6146" max="6146" width="7" style="1" bestFit="1" customWidth="1"/>
    <col min="6147" max="6151" width="9.140625" style="1"/>
    <col min="6152" max="6152" width="9.7109375" style="1" customWidth="1"/>
    <col min="6153" max="6397" width="9.140625" style="1"/>
    <col min="6398" max="6398" width="4.140625" style="1" customWidth="1"/>
    <col min="6399" max="6399" width="25.140625" style="1" customWidth="1"/>
    <col min="6400" max="6400" width="9.42578125" style="1" customWidth="1"/>
    <col min="6401" max="6401" width="8.28515625" style="1" bestFit="1" customWidth="1"/>
    <col min="6402" max="6402" width="7" style="1" bestFit="1" customWidth="1"/>
    <col min="6403" max="6407" width="9.140625" style="1"/>
    <col min="6408" max="6408" width="9.7109375" style="1" customWidth="1"/>
    <col min="6409" max="6653" width="9.140625" style="1"/>
    <col min="6654" max="6654" width="4.140625" style="1" customWidth="1"/>
    <col min="6655" max="6655" width="25.140625" style="1" customWidth="1"/>
    <col min="6656" max="6656" width="9.42578125" style="1" customWidth="1"/>
    <col min="6657" max="6657" width="8.28515625" style="1" bestFit="1" customWidth="1"/>
    <col min="6658" max="6658" width="7" style="1" bestFit="1" customWidth="1"/>
    <col min="6659" max="6663" width="9.140625" style="1"/>
    <col min="6664" max="6664" width="9.7109375" style="1" customWidth="1"/>
    <col min="6665" max="6909" width="9.140625" style="1"/>
    <col min="6910" max="6910" width="4.140625" style="1" customWidth="1"/>
    <col min="6911" max="6911" width="25.140625" style="1" customWidth="1"/>
    <col min="6912" max="6912" width="9.42578125" style="1" customWidth="1"/>
    <col min="6913" max="6913" width="8.28515625" style="1" bestFit="1" customWidth="1"/>
    <col min="6914" max="6914" width="7" style="1" bestFit="1" customWidth="1"/>
    <col min="6915" max="6919" width="9.140625" style="1"/>
    <col min="6920" max="6920" width="9.7109375" style="1" customWidth="1"/>
    <col min="6921" max="7165" width="9.140625" style="1"/>
    <col min="7166" max="7166" width="4.140625" style="1" customWidth="1"/>
    <col min="7167" max="7167" width="25.140625" style="1" customWidth="1"/>
    <col min="7168" max="7168" width="9.42578125" style="1" customWidth="1"/>
    <col min="7169" max="7169" width="8.28515625" style="1" bestFit="1" customWidth="1"/>
    <col min="7170" max="7170" width="7" style="1" bestFit="1" customWidth="1"/>
    <col min="7171" max="7175" width="9.140625" style="1"/>
    <col min="7176" max="7176" width="9.7109375" style="1" customWidth="1"/>
    <col min="7177" max="7421" width="9.140625" style="1"/>
    <col min="7422" max="7422" width="4.140625" style="1" customWidth="1"/>
    <col min="7423" max="7423" width="25.140625" style="1" customWidth="1"/>
    <col min="7424" max="7424" width="9.42578125" style="1" customWidth="1"/>
    <col min="7425" max="7425" width="8.28515625" style="1" bestFit="1" customWidth="1"/>
    <col min="7426" max="7426" width="7" style="1" bestFit="1" customWidth="1"/>
    <col min="7427" max="7431" width="9.140625" style="1"/>
    <col min="7432" max="7432" width="9.7109375" style="1" customWidth="1"/>
    <col min="7433" max="7677" width="9.140625" style="1"/>
    <col min="7678" max="7678" width="4.140625" style="1" customWidth="1"/>
    <col min="7679" max="7679" width="25.140625" style="1" customWidth="1"/>
    <col min="7680" max="7680" width="9.42578125" style="1" customWidth="1"/>
    <col min="7681" max="7681" width="8.28515625" style="1" bestFit="1" customWidth="1"/>
    <col min="7682" max="7682" width="7" style="1" bestFit="1" customWidth="1"/>
    <col min="7683" max="7687" width="9.140625" style="1"/>
    <col min="7688" max="7688" width="9.7109375" style="1" customWidth="1"/>
    <col min="7689" max="7933" width="9.140625" style="1"/>
    <col min="7934" max="7934" width="4.140625" style="1" customWidth="1"/>
    <col min="7935" max="7935" width="25.140625" style="1" customWidth="1"/>
    <col min="7936" max="7936" width="9.42578125" style="1" customWidth="1"/>
    <col min="7937" max="7937" width="8.28515625" style="1" bestFit="1" customWidth="1"/>
    <col min="7938" max="7938" width="7" style="1" bestFit="1" customWidth="1"/>
    <col min="7939" max="7943" width="9.140625" style="1"/>
    <col min="7944" max="7944" width="9.7109375" style="1" customWidth="1"/>
    <col min="7945" max="8189" width="9.140625" style="1"/>
    <col min="8190" max="8190" width="4.140625" style="1" customWidth="1"/>
    <col min="8191" max="8191" width="25.140625" style="1" customWidth="1"/>
    <col min="8192" max="8192" width="9.42578125" style="1" customWidth="1"/>
    <col min="8193" max="8193" width="8.28515625" style="1" bestFit="1" customWidth="1"/>
    <col min="8194" max="8194" width="7" style="1" bestFit="1" customWidth="1"/>
    <col min="8195" max="8199" width="9.140625" style="1"/>
    <col min="8200" max="8200" width="9.7109375" style="1" customWidth="1"/>
    <col min="8201" max="8445" width="9.140625" style="1"/>
    <col min="8446" max="8446" width="4.140625" style="1" customWidth="1"/>
    <col min="8447" max="8447" width="25.140625" style="1" customWidth="1"/>
    <col min="8448" max="8448" width="9.42578125" style="1" customWidth="1"/>
    <col min="8449" max="8449" width="8.28515625" style="1" bestFit="1" customWidth="1"/>
    <col min="8450" max="8450" width="7" style="1" bestFit="1" customWidth="1"/>
    <col min="8451" max="8455" width="9.140625" style="1"/>
    <col min="8456" max="8456" width="9.7109375" style="1" customWidth="1"/>
    <col min="8457" max="8701" width="9.140625" style="1"/>
    <col min="8702" max="8702" width="4.140625" style="1" customWidth="1"/>
    <col min="8703" max="8703" width="25.140625" style="1" customWidth="1"/>
    <col min="8704" max="8704" width="9.42578125" style="1" customWidth="1"/>
    <col min="8705" max="8705" width="8.28515625" style="1" bestFit="1" customWidth="1"/>
    <col min="8706" max="8706" width="7" style="1" bestFit="1" customWidth="1"/>
    <col min="8707" max="8711" width="9.140625" style="1"/>
    <col min="8712" max="8712" width="9.7109375" style="1" customWidth="1"/>
    <col min="8713" max="8957" width="9.140625" style="1"/>
    <col min="8958" max="8958" width="4.140625" style="1" customWidth="1"/>
    <col min="8959" max="8959" width="25.140625" style="1" customWidth="1"/>
    <col min="8960" max="8960" width="9.42578125" style="1" customWidth="1"/>
    <col min="8961" max="8961" width="8.28515625" style="1" bestFit="1" customWidth="1"/>
    <col min="8962" max="8962" width="7" style="1" bestFit="1" customWidth="1"/>
    <col min="8963" max="8967" width="9.140625" style="1"/>
    <col min="8968" max="8968" width="9.7109375" style="1" customWidth="1"/>
    <col min="8969" max="9213" width="9.140625" style="1"/>
    <col min="9214" max="9214" width="4.140625" style="1" customWidth="1"/>
    <col min="9215" max="9215" width="25.140625" style="1" customWidth="1"/>
    <col min="9216" max="9216" width="9.42578125" style="1" customWidth="1"/>
    <col min="9217" max="9217" width="8.28515625" style="1" bestFit="1" customWidth="1"/>
    <col min="9218" max="9218" width="7" style="1" bestFit="1" customWidth="1"/>
    <col min="9219" max="9223" width="9.140625" style="1"/>
    <col min="9224" max="9224" width="9.7109375" style="1" customWidth="1"/>
    <col min="9225" max="9469" width="9.140625" style="1"/>
    <col min="9470" max="9470" width="4.140625" style="1" customWidth="1"/>
    <col min="9471" max="9471" width="25.140625" style="1" customWidth="1"/>
    <col min="9472" max="9472" width="9.42578125" style="1" customWidth="1"/>
    <col min="9473" max="9473" width="8.28515625" style="1" bestFit="1" customWidth="1"/>
    <col min="9474" max="9474" width="7" style="1" bestFit="1" customWidth="1"/>
    <col min="9475" max="9479" width="9.140625" style="1"/>
    <col min="9480" max="9480" width="9.7109375" style="1" customWidth="1"/>
    <col min="9481" max="9725" width="9.140625" style="1"/>
    <col min="9726" max="9726" width="4.140625" style="1" customWidth="1"/>
    <col min="9727" max="9727" width="25.140625" style="1" customWidth="1"/>
    <col min="9728" max="9728" width="9.42578125" style="1" customWidth="1"/>
    <col min="9729" max="9729" width="8.28515625" style="1" bestFit="1" customWidth="1"/>
    <col min="9730" max="9730" width="7" style="1" bestFit="1" customWidth="1"/>
    <col min="9731" max="9735" width="9.140625" style="1"/>
    <col min="9736" max="9736" width="9.7109375" style="1" customWidth="1"/>
    <col min="9737" max="9981" width="9.140625" style="1"/>
    <col min="9982" max="9982" width="4.140625" style="1" customWidth="1"/>
    <col min="9983" max="9983" width="25.140625" style="1" customWidth="1"/>
    <col min="9984" max="9984" width="9.42578125" style="1" customWidth="1"/>
    <col min="9985" max="9985" width="8.28515625" style="1" bestFit="1" customWidth="1"/>
    <col min="9986" max="9986" width="7" style="1" bestFit="1" customWidth="1"/>
    <col min="9987" max="9991" width="9.140625" style="1"/>
    <col min="9992" max="9992" width="9.7109375" style="1" customWidth="1"/>
    <col min="9993" max="10237" width="9.140625" style="1"/>
    <col min="10238" max="10238" width="4.140625" style="1" customWidth="1"/>
    <col min="10239" max="10239" width="25.140625" style="1" customWidth="1"/>
    <col min="10240" max="10240" width="9.42578125" style="1" customWidth="1"/>
    <col min="10241" max="10241" width="8.28515625" style="1" bestFit="1" customWidth="1"/>
    <col min="10242" max="10242" width="7" style="1" bestFit="1" customWidth="1"/>
    <col min="10243" max="10247" width="9.140625" style="1"/>
    <col min="10248" max="10248" width="9.7109375" style="1" customWidth="1"/>
    <col min="10249" max="10493" width="9.140625" style="1"/>
    <col min="10494" max="10494" width="4.140625" style="1" customWidth="1"/>
    <col min="10495" max="10495" width="25.140625" style="1" customWidth="1"/>
    <col min="10496" max="10496" width="9.42578125" style="1" customWidth="1"/>
    <col min="10497" max="10497" width="8.28515625" style="1" bestFit="1" customWidth="1"/>
    <col min="10498" max="10498" width="7" style="1" bestFit="1" customWidth="1"/>
    <col min="10499" max="10503" width="9.140625" style="1"/>
    <col min="10504" max="10504" width="9.7109375" style="1" customWidth="1"/>
    <col min="10505" max="10749" width="9.140625" style="1"/>
    <col min="10750" max="10750" width="4.140625" style="1" customWidth="1"/>
    <col min="10751" max="10751" width="25.140625" style="1" customWidth="1"/>
    <col min="10752" max="10752" width="9.42578125" style="1" customWidth="1"/>
    <col min="10753" max="10753" width="8.28515625" style="1" bestFit="1" customWidth="1"/>
    <col min="10754" max="10754" width="7" style="1" bestFit="1" customWidth="1"/>
    <col min="10755" max="10759" width="9.140625" style="1"/>
    <col min="10760" max="10760" width="9.7109375" style="1" customWidth="1"/>
    <col min="10761" max="11005" width="9.140625" style="1"/>
    <col min="11006" max="11006" width="4.140625" style="1" customWidth="1"/>
    <col min="11007" max="11007" width="25.140625" style="1" customWidth="1"/>
    <col min="11008" max="11008" width="9.42578125" style="1" customWidth="1"/>
    <col min="11009" max="11009" width="8.28515625" style="1" bestFit="1" customWidth="1"/>
    <col min="11010" max="11010" width="7" style="1" bestFit="1" customWidth="1"/>
    <col min="11011" max="11015" width="9.140625" style="1"/>
    <col min="11016" max="11016" width="9.7109375" style="1" customWidth="1"/>
    <col min="11017" max="11261" width="9.140625" style="1"/>
    <col min="11262" max="11262" width="4.140625" style="1" customWidth="1"/>
    <col min="11263" max="11263" width="25.140625" style="1" customWidth="1"/>
    <col min="11264" max="11264" width="9.42578125" style="1" customWidth="1"/>
    <col min="11265" max="11265" width="8.28515625" style="1" bestFit="1" customWidth="1"/>
    <col min="11266" max="11266" width="7" style="1" bestFit="1" customWidth="1"/>
    <col min="11267" max="11271" width="9.140625" style="1"/>
    <col min="11272" max="11272" width="9.7109375" style="1" customWidth="1"/>
    <col min="11273" max="11517" width="9.140625" style="1"/>
    <col min="11518" max="11518" width="4.140625" style="1" customWidth="1"/>
    <col min="11519" max="11519" width="25.140625" style="1" customWidth="1"/>
    <col min="11520" max="11520" width="9.42578125" style="1" customWidth="1"/>
    <col min="11521" max="11521" width="8.28515625" style="1" bestFit="1" customWidth="1"/>
    <col min="11522" max="11522" width="7" style="1" bestFit="1" customWidth="1"/>
    <col min="11523" max="11527" width="9.140625" style="1"/>
    <col min="11528" max="11528" width="9.7109375" style="1" customWidth="1"/>
    <col min="11529" max="11773" width="9.140625" style="1"/>
    <col min="11774" max="11774" width="4.140625" style="1" customWidth="1"/>
    <col min="11775" max="11775" width="25.140625" style="1" customWidth="1"/>
    <col min="11776" max="11776" width="9.42578125" style="1" customWidth="1"/>
    <col min="11777" max="11777" width="8.28515625" style="1" bestFit="1" customWidth="1"/>
    <col min="11778" max="11778" width="7" style="1" bestFit="1" customWidth="1"/>
    <col min="11779" max="11783" width="9.140625" style="1"/>
    <col min="11784" max="11784" width="9.7109375" style="1" customWidth="1"/>
    <col min="11785" max="12029" width="9.140625" style="1"/>
    <col min="12030" max="12030" width="4.140625" style="1" customWidth="1"/>
    <col min="12031" max="12031" width="25.140625" style="1" customWidth="1"/>
    <col min="12032" max="12032" width="9.42578125" style="1" customWidth="1"/>
    <col min="12033" max="12033" width="8.28515625" style="1" bestFit="1" customWidth="1"/>
    <col min="12034" max="12034" width="7" style="1" bestFit="1" customWidth="1"/>
    <col min="12035" max="12039" width="9.140625" style="1"/>
    <col min="12040" max="12040" width="9.7109375" style="1" customWidth="1"/>
    <col min="12041" max="12285" width="9.140625" style="1"/>
    <col min="12286" max="12286" width="4.140625" style="1" customWidth="1"/>
    <col min="12287" max="12287" width="25.140625" style="1" customWidth="1"/>
    <col min="12288" max="12288" width="9.42578125" style="1" customWidth="1"/>
    <col min="12289" max="12289" width="8.28515625" style="1" bestFit="1" customWidth="1"/>
    <col min="12290" max="12290" width="7" style="1" bestFit="1" customWidth="1"/>
    <col min="12291" max="12295" width="9.140625" style="1"/>
    <col min="12296" max="12296" width="9.7109375" style="1" customWidth="1"/>
    <col min="12297" max="12541" width="9.140625" style="1"/>
    <col min="12542" max="12542" width="4.140625" style="1" customWidth="1"/>
    <col min="12543" max="12543" width="25.140625" style="1" customWidth="1"/>
    <col min="12544" max="12544" width="9.42578125" style="1" customWidth="1"/>
    <col min="12545" max="12545" width="8.28515625" style="1" bestFit="1" customWidth="1"/>
    <col min="12546" max="12546" width="7" style="1" bestFit="1" customWidth="1"/>
    <col min="12547" max="12551" width="9.140625" style="1"/>
    <col min="12552" max="12552" width="9.7109375" style="1" customWidth="1"/>
    <col min="12553" max="12797" width="9.140625" style="1"/>
    <col min="12798" max="12798" width="4.140625" style="1" customWidth="1"/>
    <col min="12799" max="12799" width="25.140625" style="1" customWidth="1"/>
    <col min="12800" max="12800" width="9.42578125" style="1" customWidth="1"/>
    <col min="12801" max="12801" width="8.28515625" style="1" bestFit="1" customWidth="1"/>
    <col min="12802" max="12802" width="7" style="1" bestFit="1" customWidth="1"/>
    <col min="12803" max="12807" width="9.140625" style="1"/>
    <col min="12808" max="12808" width="9.7109375" style="1" customWidth="1"/>
    <col min="12809" max="13053" width="9.140625" style="1"/>
    <col min="13054" max="13054" width="4.140625" style="1" customWidth="1"/>
    <col min="13055" max="13055" width="25.140625" style="1" customWidth="1"/>
    <col min="13056" max="13056" width="9.42578125" style="1" customWidth="1"/>
    <col min="13057" max="13057" width="8.28515625" style="1" bestFit="1" customWidth="1"/>
    <col min="13058" max="13058" width="7" style="1" bestFit="1" customWidth="1"/>
    <col min="13059" max="13063" width="9.140625" style="1"/>
    <col min="13064" max="13064" width="9.7109375" style="1" customWidth="1"/>
    <col min="13065" max="13309" width="9.140625" style="1"/>
    <col min="13310" max="13310" width="4.140625" style="1" customWidth="1"/>
    <col min="13311" max="13311" width="25.140625" style="1" customWidth="1"/>
    <col min="13312" max="13312" width="9.42578125" style="1" customWidth="1"/>
    <col min="13313" max="13313" width="8.28515625" style="1" bestFit="1" customWidth="1"/>
    <col min="13314" max="13314" width="7" style="1" bestFit="1" customWidth="1"/>
    <col min="13315" max="13319" width="9.140625" style="1"/>
    <col min="13320" max="13320" width="9.7109375" style="1" customWidth="1"/>
    <col min="13321" max="13565" width="9.140625" style="1"/>
    <col min="13566" max="13566" width="4.140625" style="1" customWidth="1"/>
    <col min="13567" max="13567" width="25.140625" style="1" customWidth="1"/>
    <col min="13568" max="13568" width="9.42578125" style="1" customWidth="1"/>
    <col min="13569" max="13569" width="8.28515625" style="1" bestFit="1" customWidth="1"/>
    <col min="13570" max="13570" width="7" style="1" bestFit="1" customWidth="1"/>
    <col min="13571" max="13575" width="9.140625" style="1"/>
    <col min="13576" max="13576" width="9.7109375" style="1" customWidth="1"/>
    <col min="13577" max="13821" width="9.140625" style="1"/>
    <col min="13822" max="13822" width="4.140625" style="1" customWidth="1"/>
    <col min="13823" max="13823" width="25.140625" style="1" customWidth="1"/>
    <col min="13824" max="13824" width="9.42578125" style="1" customWidth="1"/>
    <col min="13825" max="13825" width="8.28515625" style="1" bestFit="1" customWidth="1"/>
    <col min="13826" max="13826" width="7" style="1" bestFit="1" customWidth="1"/>
    <col min="13827" max="13831" width="9.140625" style="1"/>
    <col min="13832" max="13832" width="9.7109375" style="1" customWidth="1"/>
    <col min="13833" max="14077" width="9.140625" style="1"/>
    <col min="14078" max="14078" width="4.140625" style="1" customWidth="1"/>
    <col min="14079" max="14079" width="25.140625" style="1" customWidth="1"/>
    <col min="14080" max="14080" width="9.42578125" style="1" customWidth="1"/>
    <col min="14081" max="14081" width="8.28515625" style="1" bestFit="1" customWidth="1"/>
    <col min="14082" max="14082" width="7" style="1" bestFit="1" customWidth="1"/>
    <col min="14083" max="14087" width="9.140625" style="1"/>
    <col min="14088" max="14088" width="9.7109375" style="1" customWidth="1"/>
    <col min="14089" max="14333" width="9.140625" style="1"/>
    <col min="14334" max="14334" width="4.140625" style="1" customWidth="1"/>
    <col min="14335" max="14335" width="25.140625" style="1" customWidth="1"/>
    <col min="14336" max="14336" width="9.42578125" style="1" customWidth="1"/>
    <col min="14337" max="14337" width="8.28515625" style="1" bestFit="1" customWidth="1"/>
    <col min="14338" max="14338" width="7" style="1" bestFit="1" customWidth="1"/>
    <col min="14339" max="14343" width="9.140625" style="1"/>
    <col min="14344" max="14344" width="9.7109375" style="1" customWidth="1"/>
    <col min="14345" max="14589" width="9.140625" style="1"/>
    <col min="14590" max="14590" width="4.140625" style="1" customWidth="1"/>
    <col min="14591" max="14591" width="25.140625" style="1" customWidth="1"/>
    <col min="14592" max="14592" width="9.42578125" style="1" customWidth="1"/>
    <col min="14593" max="14593" width="8.28515625" style="1" bestFit="1" customWidth="1"/>
    <col min="14594" max="14594" width="7" style="1" bestFit="1" customWidth="1"/>
    <col min="14595" max="14599" width="9.140625" style="1"/>
    <col min="14600" max="14600" width="9.7109375" style="1" customWidth="1"/>
    <col min="14601" max="14845" width="9.140625" style="1"/>
    <col min="14846" max="14846" width="4.140625" style="1" customWidth="1"/>
    <col min="14847" max="14847" width="25.140625" style="1" customWidth="1"/>
    <col min="14848" max="14848" width="9.42578125" style="1" customWidth="1"/>
    <col min="14849" max="14849" width="8.28515625" style="1" bestFit="1" customWidth="1"/>
    <col min="14850" max="14850" width="7" style="1" bestFit="1" customWidth="1"/>
    <col min="14851" max="14855" width="9.140625" style="1"/>
    <col min="14856" max="14856" width="9.7109375" style="1" customWidth="1"/>
    <col min="14857" max="15101" width="9.140625" style="1"/>
    <col min="15102" max="15102" width="4.140625" style="1" customWidth="1"/>
    <col min="15103" max="15103" width="25.140625" style="1" customWidth="1"/>
    <col min="15104" max="15104" width="9.42578125" style="1" customWidth="1"/>
    <col min="15105" max="15105" width="8.28515625" style="1" bestFit="1" customWidth="1"/>
    <col min="15106" max="15106" width="7" style="1" bestFit="1" customWidth="1"/>
    <col min="15107" max="15111" width="9.140625" style="1"/>
    <col min="15112" max="15112" width="9.7109375" style="1" customWidth="1"/>
    <col min="15113" max="15357" width="9.140625" style="1"/>
    <col min="15358" max="15358" width="4.140625" style="1" customWidth="1"/>
    <col min="15359" max="15359" width="25.140625" style="1" customWidth="1"/>
    <col min="15360" max="15360" width="9.42578125" style="1" customWidth="1"/>
    <col min="15361" max="15361" width="8.28515625" style="1" bestFit="1" customWidth="1"/>
    <col min="15362" max="15362" width="7" style="1" bestFit="1" customWidth="1"/>
    <col min="15363" max="15367" width="9.140625" style="1"/>
    <col min="15368" max="15368" width="9.7109375" style="1" customWidth="1"/>
    <col min="15369" max="15613" width="9.140625" style="1"/>
    <col min="15614" max="15614" width="4.140625" style="1" customWidth="1"/>
    <col min="15615" max="15615" width="25.140625" style="1" customWidth="1"/>
    <col min="15616" max="15616" width="9.42578125" style="1" customWidth="1"/>
    <col min="15617" max="15617" width="8.28515625" style="1" bestFit="1" customWidth="1"/>
    <col min="15618" max="15618" width="7" style="1" bestFit="1" customWidth="1"/>
    <col min="15619" max="15623" width="9.140625" style="1"/>
    <col min="15624" max="15624" width="9.7109375" style="1" customWidth="1"/>
    <col min="15625" max="15869" width="9.140625" style="1"/>
    <col min="15870" max="15870" width="4.140625" style="1" customWidth="1"/>
    <col min="15871" max="15871" width="25.140625" style="1" customWidth="1"/>
    <col min="15872" max="15872" width="9.42578125" style="1" customWidth="1"/>
    <col min="15873" max="15873" width="8.28515625" style="1" bestFit="1" customWidth="1"/>
    <col min="15874" max="15874" width="7" style="1" bestFit="1" customWidth="1"/>
    <col min="15875" max="15879" width="9.140625" style="1"/>
    <col min="15880" max="15880" width="9.7109375" style="1" customWidth="1"/>
    <col min="15881" max="16125" width="9.140625" style="1"/>
    <col min="16126" max="16126" width="4.140625" style="1" customWidth="1"/>
    <col min="16127" max="16127" width="25.140625" style="1" customWidth="1"/>
    <col min="16128" max="16128" width="9.42578125" style="1" customWidth="1"/>
    <col min="16129" max="16129" width="8.28515625" style="1" bestFit="1" customWidth="1"/>
    <col min="16130" max="16130" width="7" style="1" bestFit="1" customWidth="1"/>
    <col min="16131" max="16135" width="9.140625" style="1"/>
    <col min="16136" max="16136" width="9.7109375" style="1" customWidth="1"/>
    <col min="16137" max="16384" width="9.140625" style="1"/>
  </cols>
  <sheetData>
    <row r="1" spans="1:20" ht="51.75" customHeight="1" x14ac:dyDescent="0.25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20" ht="45.75" customHeight="1" x14ac:dyDescent="0.2">
      <c r="A2" s="106" t="s">
        <v>0</v>
      </c>
      <c r="B2" s="109" t="s">
        <v>1</v>
      </c>
      <c r="C2" s="100" t="s">
        <v>57</v>
      </c>
      <c r="D2" s="100"/>
      <c r="E2" s="100"/>
      <c r="F2" s="100" t="s">
        <v>58</v>
      </c>
      <c r="G2" s="100"/>
      <c r="H2" s="100"/>
      <c r="I2" s="42"/>
      <c r="J2" s="41"/>
      <c r="K2" s="41"/>
      <c r="L2" s="100" t="s">
        <v>59</v>
      </c>
      <c r="M2" s="100"/>
      <c r="N2" s="100"/>
      <c r="O2" s="100" t="s">
        <v>60</v>
      </c>
      <c r="P2" s="100"/>
      <c r="Q2" s="100"/>
      <c r="R2" s="94" t="s">
        <v>65</v>
      </c>
      <c r="S2" s="95"/>
      <c r="T2" s="96"/>
    </row>
    <row r="3" spans="1:20" ht="28.5" customHeight="1" x14ac:dyDescent="0.2">
      <c r="A3" s="107"/>
      <c r="B3" s="110"/>
      <c r="C3" s="104" t="s">
        <v>3</v>
      </c>
      <c r="D3" s="104" t="s">
        <v>4</v>
      </c>
      <c r="E3" s="104" t="s">
        <v>5</v>
      </c>
      <c r="F3" s="104" t="s">
        <v>3</v>
      </c>
      <c r="G3" s="104" t="s">
        <v>4</v>
      </c>
      <c r="H3" s="104" t="s">
        <v>5</v>
      </c>
      <c r="I3" s="102" t="s">
        <v>2</v>
      </c>
      <c r="J3" s="102"/>
      <c r="K3" s="103"/>
      <c r="L3" s="104" t="s">
        <v>3</v>
      </c>
      <c r="M3" s="104" t="s">
        <v>4</v>
      </c>
      <c r="N3" s="104" t="s">
        <v>5</v>
      </c>
      <c r="O3" s="104" t="s">
        <v>3</v>
      </c>
      <c r="P3" s="104" t="s">
        <v>4</v>
      </c>
      <c r="Q3" s="104" t="s">
        <v>5</v>
      </c>
      <c r="R3" s="97"/>
      <c r="S3" s="98"/>
      <c r="T3" s="99"/>
    </row>
    <row r="4" spans="1:20" ht="25.5" x14ac:dyDescent="0.2">
      <c r="A4" s="108"/>
      <c r="B4" s="111"/>
      <c r="C4" s="105"/>
      <c r="D4" s="105"/>
      <c r="E4" s="105"/>
      <c r="F4" s="105"/>
      <c r="G4" s="105"/>
      <c r="H4" s="105"/>
      <c r="I4" s="86" t="s">
        <v>3</v>
      </c>
      <c r="J4" s="86" t="s">
        <v>4</v>
      </c>
      <c r="K4" s="87" t="s">
        <v>5</v>
      </c>
      <c r="L4" s="105"/>
      <c r="M4" s="105"/>
      <c r="N4" s="105"/>
      <c r="O4" s="105"/>
      <c r="P4" s="105"/>
      <c r="Q4" s="105"/>
      <c r="R4" s="86" t="s">
        <v>3</v>
      </c>
      <c r="S4" s="86" t="s">
        <v>4</v>
      </c>
      <c r="T4" s="87" t="s">
        <v>5</v>
      </c>
    </row>
    <row r="5" spans="1:20" ht="15.75" x14ac:dyDescent="0.25">
      <c r="A5" s="2">
        <v>1</v>
      </c>
      <c r="B5" s="3" t="s">
        <v>6</v>
      </c>
      <c r="C5" s="39">
        <v>10805</v>
      </c>
      <c r="D5" s="39">
        <v>10745</v>
      </c>
      <c r="E5" s="4">
        <f>IF(C5=0,0,D5/C5*100)</f>
        <v>99.444701527070805</v>
      </c>
      <c r="F5" s="39">
        <v>8600</v>
      </c>
      <c r="G5" s="39">
        <v>8570</v>
      </c>
      <c r="H5" s="4">
        <f>G5/F5*100</f>
        <v>99.651162790697683</v>
      </c>
      <c r="I5" s="39"/>
      <c r="J5" s="39"/>
      <c r="K5" s="4" t="e">
        <f>J5/I5*100</f>
        <v>#DIV/0!</v>
      </c>
      <c r="L5" s="39">
        <v>10720</v>
      </c>
      <c r="M5" s="39">
        <v>10720</v>
      </c>
      <c r="N5" s="11">
        <f>M5/L5</f>
        <v>1</v>
      </c>
      <c r="O5" s="39">
        <v>9685</v>
      </c>
      <c r="P5" s="39">
        <v>9685</v>
      </c>
      <c r="Q5" s="11">
        <f>P5/O5</f>
        <v>1</v>
      </c>
      <c r="R5" s="40">
        <f>C5+F5+L5+O5</f>
        <v>39810</v>
      </c>
      <c r="S5" s="39">
        <f>D5+G5+M5+P5</f>
        <v>39720</v>
      </c>
      <c r="T5" s="8">
        <f>S5/R5*100</f>
        <v>99.773926149208748</v>
      </c>
    </row>
    <row r="6" spans="1:20" ht="15.75" x14ac:dyDescent="0.25">
      <c r="A6" s="2">
        <v>2</v>
      </c>
      <c r="B6" s="3" t="s">
        <v>7</v>
      </c>
      <c r="C6" s="39">
        <v>2813</v>
      </c>
      <c r="D6" s="39">
        <v>2693</v>
      </c>
      <c r="E6" s="4">
        <f t="shared" ref="E6:E23" si="0">IF(C6=0,0,D6/C6*100)</f>
        <v>95.734091717028079</v>
      </c>
      <c r="F6" s="39">
        <v>1340</v>
      </c>
      <c r="G6" s="39">
        <v>1253</v>
      </c>
      <c r="H6" s="4">
        <f t="shared" ref="H6:H21" si="1">G6/F6*100</f>
        <v>93.507462686567166</v>
      </c>
      <c r="I6" s="39"/>
      <c r="J6" s="39"/>
      <c r="K6" s="4" t="e">
        <f t="shared" ref="K6:K22" si="2">J6/I6*100</f>
        <v>#DIV/0!</v>
      </c>
      <c r="L6" s="39">
        <v>2538</v>
      </c>
      <c r="M6" s="39">
        <v>2506</v>
      </c>
      <c r="N6" s="11">
        <f>M6/L6</f>
        <v>0.98739164696611503</v>
      </c>
      <c r="O6" s="39">
        <v>1673</v>
      </c>
      <c r="P6" s="39">
        <v>1555</v>
      </c>
      <c r="Q6" s="11">
        <f>P6/O6</f>
        <v>0.92946802151823071</v>
      </c>
      <c r="R6" s="40">
        <f t="shared" ref="R6:S23" si="3">C6+F6+L6+O6</f>
        <v>8364</v>
      </c>
      <c r="S6" s="39">
        <f t="shared" ref="S6:S21" si="4">D6+G6+M6+P6</f>
        <v>8007</v>
      </c>
      <c r="T6" s="8">
        <f t="shared" ref="T6:T23" si="5">S6/R6*100</f>
        <v>95.731707317073173</v>
      </c>
    </row>
    <row r="7" spans="1:20" ht="15.75" x14ac:dyDescent="0.25">
      <c r="A7" s="2">
        <v>3</v>
      </c>
      <c r="B7" s="3" t="s">
        <v>8</v>
      </c>
      <c r="C7" s="39">
        <v>8427</v>
      </c>
      <c r="D7" s="39">
        <v>8416</v>
      </c>
      <c r="E7" s="4">
        <f t="shared" si="0"/>
        <v>99.869467188797913</v>
      </c>
      <c r="F7" s="39">
        <v>5006</v>
      </c>
      <c r="G7" s="39">
        <v>4731</v>
      </c>
      <c r="H7" s="4">
        <f t="shared" si="1"/>
        <v>94.506592089492614</v>
      </c>
      <c r="I7" s="39">
        <f t="shared" ref="I7:J22" si="6">C7+F7</f>
        <v>13433</v>
      </c>
      <c r="J7" s="39">
        <f t="shared" si="6"/>
        <v>13147</v>
      </c>
      <c r="K7" s="4">
        <f t="shared" si="2"/>
        <v>97.870914911039975</v>
      </c>
      <c r="L7" s="39">
        <v>9183</v>
      </c>
      <c r="M7" s="43">
        <v>8938</v>
      </c>
      <c r="N7" s="11">
        <f t="shared" ref="N7:N23" si="7">M7/L7</f>
        <v>0.97332026570837415</v>
      </c>
      <c r="O7" s="39">
        <v>10962</v>
      </c>
      <c r="P7" s="39">
        <v>10495</v>
      </c>
      <c r="Q7" s="11">
        <f t="shared" ref="Q7:Q23" si="8">P7/O7</f>
        <v>0.95739828498449187</v>
      </c>
      <c r="R7" s="40">
        <f t="shared" si="3"/>
        <v>33578</v>
      </c>
      <c r="S7" s="39">
        <f t="shared" si="4"/>
        <v>32580</v>
      </c>
      <c r="T7" s="8">
        <f t="shared" si="5"/>
        <v>97.027815831794626</v>
      </c>
    </row>
    <row r="8" spans="1:20" ht="15.75" x14ac:dyDescent="0.25">
      <c r="A8" s="2">
        <v>4</v>
      </c>
      <c r="B8" s="3" t="s">
        <v>9</v>
      </c>
      <c r="C8" s="39">
        <v>6100</v>
      </c>
      <c r="D8" s="39">
        <v>6100</v>
      </c>
      <c r="E8" s="4">
        <f t="shared" si="0"/>
        <v>100</v>
      </c>
      <c r="F8" s="39">
        <v>1806</v>
      </c>
      <c r="G8" s="39">
        <v>1806</v>
      </c>
      <c r="H8" s="4">
        <f t="shared" si="1"/>
        <v>100</v>
      </c>
      <c r="I8" s="39">
        <f t="shared" si="6"/>
        <v>7906</v>
      </c>
      <c r="J8" s="39">
        <f t="shared" si="6"/>
        <v>7906</v>
      </c>
      <c r="K8" s="4">
        <f t="shared" si="2"/>
        <v>100</v>
      </c>
      <c r="L8" s="39">
        <v>9964</v>
      </c>
      <c r="M8" s="39">
        <v>9888</v>
      </c>
      <c r="N8" s="11">
        <f t="shared" si="7"/>
        <v>0.99237254114813322</v>
      </c>
      <c r="O8" s="39">
        <v>4590</v>
      </c>
      <c r="P8" s="39">
        <v>4040</v>
      </c>
      <c r="Q8" s="11">
        <f t="shared" si="8"/>
        <v>0.88017429193899777</v>
      </c>
      <c r="R8" s="40">
        <f t="shared" si="3"/>
        <v>22460</v>
      </c>
      <c r="S8" s="39">
        <f t="shared" si="4"/>
        <v>21834</v>
      </c>
      <c r="T8" s="8">
        <f t="shared" si="5"/>
        <v>97.212822796081923</v>
      </c>
    </row>
    <row r="9" spans="1:20" ht="15.75" x14ac:dyDescent="0.25">
      <c r="A9" s="2">
        <v>5</v>
      </c>
      <c r="B9" s="3" t="s">
        <v>10</v>
      </c>
      <c r="C9" s="39">
        <v>25090</v>
      </c>
      <c r="D9" s="39">
        <v>24400</v>
      </c>
      <c r="E9" s="4">
        <f t="shared" si="0"/>
        <v>97.249900358708658</v>
      </c>
      <c r="F9" s="39">
        <v>19710</v>
      </c>
      <c r="G9" s="39">
        <v>19710</v>
      </c>
      <c r="H9" s="4">
        <f t="shared" si="1"/>
        <v>100</v>
      </c>
      <c r="I9" s="39">
        <f t="shared" si="6"/>
        <v>44800</v>
      </c>
      <c r="J9" s="39">
        <f t="shared" si="6"/>
        <v>44110</v>
      </c>
      <c r="K9" s="4">
        <f t="shared" si="2"/>
        <v>98.459821428571431</v>
      </c>
      <c r="L9" s="39">
        <v>15563</v>
      </c>
      <c r="M9" s="39">
        <v>15563</v>
      </c>
      <c r="N9" s="11">
        <f t="shared" si="7"/>
        <v>1</v>
      </c>
      <c r="O9" s="39">
        <v>32890</v>
      </c>
      <c r="P9" s="39">
        <v>29750</v>
      </c>
      <c r="Q9" s="11">
        <f t="shared" si="8"/>
        <v>0.90453025235633933</v>
      </c>
      <c r="R9" s="40">
        <f t="shared" si="3"/>
        <v>93253</v>
      </c>
      <c r="S9" s="39">
        <f t="shared" si="4"/>
        <v>89423</v>
      </c>
      <c r="T9" s="8">
        <f t="shared" si="5"/>
        <v>95.892893526213626</v>
      </c>
    </row>
    <row r="10" spans="1:20" ht="15.75" x14ac:dyDescent="0.25">
      <c r="A10" s="2">
        <v>6</v>
      </c>
      <c r="B10" s="3" t="s">
        <v>11</v>
      </c>
      <c r="C10" s="39">
        <v>12374</v>
      </c>
      <c r="D10" s="39">
        <v>12374</v>
      </c>
      <c r="E10" s="4">
        <f>IF(C10=0,0,D10/C10*100)</f>
        <v>100</v>
      </c>
      <c r="F10" s="39">
        <v>5872</v>
      </c>
      <c r="G10" s="39">
        <v>5852</v>
      </c>
      <c r="H10" s="4">
        <f t="shared" si="1"/>
        <v>99.659400544959126</v>
      </c>
      <c r="I10" s="39">
        <f t="shared" si="6"/>
        <v>18246</v>
      </c>
      <c r="J10" s="39">
        <f t="shared" si="6"/>
        <v>18226</v>
      </c>
      <c r="K10" s="4">
        <f t="shared" si="2"/>
        <v>99.890386934122546</v>
      </c>
      <c r="L10" s="39">
        <v>9093</v>
      </c>
      <c r="M10" s="39">
        <v>8652</v>
      </c>
      <c r="N10" s="11">
        <f t="shared" si="7"/>
        <v>0.9515011547344111</v>
      </c>
      <c r="O10" s="39">
        <v>7419</v>
      </c>
      <c r="P10" s="39">
        <v>7232</v>
      </c>
      <c r="Q10" s="11">
        <f t="shared" si="8"/>
        <v>0.97479444669092874</v>
      </c>
      <c r="R10" s="40">
        <f t="shared" si="3"/>
        <v>34758</v>
      </c>
      <c r="S10" s="39">
        <f t="shared" si="4"/>
        <v>34110</v>
      </c>
      <c r="T10" s="8">
        <f t="shared" si="5"/>
        <v>98.13568099430347</v>
      </c>
    </row>
    <row r="11" spans="1:20" ht="15.75" x14ac:dyDescent="0.25">
      <c r="A11" s="2">
        <v>7</v>
      </c>
      <c r="B11" s="3" t="s">
        <v>12</v>
      </c>
      <c r="C11" s="39">
        <v>5383</v>
      </c>
      <c r="D11" s="39">
        <v>5225</v>
      </c>
      <c r="E11" s="4">
        <f t="shared" si="0"/>
        <v>97.064833735835037</v>
      </c>
      <c r="F11" s="39">
        <v>4683</v>
      </c>
      <c r="G11" s="39">
        <v>4144</v>
      </c>
      <c r="H11" s="4">
        <f t="shared" si="1"/>
        <v>88.490284005979063</v>
      </c>
      <c r="I11" s="39">
        <f t="shared" si="6"/>
        <v>10066</v>
      </c>
      <c r="J11" s="39">
        <f t="shared" si="6"/>
        <v>9369</v>
      </c>
      <c r="K11" s="4">
        <f t="shared" si="2"/>
        <v>93.07570037750844</v>
      </c>
      <c r="L11" s="39">
        <v>4692</v>
      </c>
      <c r="M11" s="39">
        <v>4624</v>
      </c>
      <c r="N11" s="11">
        <f t="shared" si="7"/>
        <v>0.98550724637681164</v>
      </c>
      <c r="O11" s="39">
        <v>9431</v>
      </c>
      <c r="P11" s="39">
        <v>7096</v>
      </c>
      <c r="Q11" s="11">
        <f t="shared" si="8"/>
        <v>0.75241225744883888</v>
      </c>
      <c r="R11" s="40">
        <f t="shared" si="3"/>
        <v>24189</v>
      </c>
      <c r="S11" s="39">
        <f t="shared" si="4"/>
        <v>21089</v>
      </c>
      <c r="T11" s="8">
        <f t="shared" si="5"/>
        <v>87.184257307040397</v>
      </c>
    </row>
    <row r="12" spans="1:20" ht="15.75" x14ac:dyDescent="0.25">
      <c r="A12" s="2">
        <v>8</v>
      </c>
      <c r="B12" s="3" t="s">
        <v>13</v>
      </c>
      <c r="C12" s="39">
        <v>4106</v>
      </c>
      <c r="D12" s="39">
        <v>4076</v>
      </c>
      <c r="E12" s="4">
        <f t="shared" si="0"/>
        <v>99.269361909400871</v>
      </c>
      <c r="F12" s="39">
        <v>4637</v>
      </c>
      <c r="G12" s="39">
        <v>4487</v>
      </c>
      <c r="H12" s="4">
        <f t="shared" si="1"/>
        <v>96.765149881388837</v>
      </c>
      <c r="I12" s="39">
        <f t="shared" si="6"/>
        <v>8743</v>
      </c>
      <c r="J12" s="39">
        <f t="shared" si="6"/>
        <v>8563</v>
      </c>
      <c r="K12" s="4">
        <f t="shared" si="2"/>
        <v>97.941210110945903</v>
      </c>
      <c r="L12" s="39">
        <v>3371</v>
      </c>
      <c r="M12" s="39">
        <v>3631</v>
      </c>
      <c r="N12" s="11">
        <f t="shared" si="7"/>
        <v>1.0771284485315931</v>
      </c>
      <c r="O12" s="39">
        <v>3261</v>
      </c>
      <c r="P12" s="39">
        <v>2851</v>
      </c>
      <c r="Q12" s="11">
        <f t="shared" si="8"/>
        <v>0.87427169579883468</v>
      </c>
      <c r="R12" s="40">
        <f t="shared" si="3"/>
        <v>15375</v>
      </c>
      <c r="S12" s="39">
        <f t="shared" si="4"/>
        <v>15045</v>
      </c>
      <c r="T12" s="8">
        <f t="shared" si="5"/>
        <v>97.853658536585357</v>
      </c>
    </row>
    <row r="13" spans="1:20" ht="15.75" x14ac:dyDescent="0.25">
      <c r="A13" s="2">
        <v>9</v>
      </c>
      <c r="B13" s="3" t="s">
        <v>14</v>
      </c>
      <c r="C13" s="39">
        <v>10980</v>
      </c>
      <c r="D13" s="39">
        <v>8405</v>
      </c>
      <c r="E13" s="4">
        <f t="shared" si="0"/>
        <v>76.548269581056473</v>
      </c>
      <c r="F13" s="39">
        <v>9385</v>
      </c>
      <c r="G13" s="39">
        <v>9380</v>
      </c>
      <c r="H13" s="4">
        <f t="shared" si="1"/>
        <v>99.946723494938723</v>
      </c>
      <c r="I13" s="39">
        <f t="shared" si="6"/>
        <v>20365</v>
      </c>
      <c r="J13" s="39">
        <f t="shared" si="6"/>
        <v>17785</v>
      </c>
      <c r="K13" s="4">
        <f t="shared" si="2"/>
        <v>87.331205499631722</v>
      </c>
      <c r="L13" s="39">
        <v>8077</v>
      </c>
      <c r="M13" s="39">
        <v>8077</v>
      </c>
      <c r="N13" s="11">
        <f t="shared" si="7"/>
        <v>1</v>
      </c>
      <c r="O13" s="39">
        <v>14726</v>
      </c>
      <c r="P13" s="39">
        <v>14692</v>
      </c>
      <c r="Q13" s="11">
        <f t="shared" si="8"/>
        <v>0.99769115849517864</v>
      </c>
      <c r="R13" s="40">
        <f t="shared" si="3"/>
        <v>43168</v>
      </c>
      <c r="S13" s="39">
        <f t="shared" si="4"/>
        <v>40554</v>
      </c>
      <c r="T13" s="8">
        <f t="shared" si="5"/>
        <v>93.944588584136397</v>
      </c>
    </row>
    <row r="14" spans="1:20" ht="15.75" x14ac:dyDescent="0.25">
      <c r="A14" s="2">
        <v>10</v>
      </c>
      <c r="B14" s="3" t="s">
        <v>15</v>
      </c>
      <c r="C14" s="39">
        <v>6902</v>
      </c>
      <c r="D14" s="39">
        <v>6902</v>
      </c>
      <c r="E14" s="4">
        <f t="shared" si="0"/>
        <v>100</v>
      </c>
      <c r="F14" s="39">
        <v>8864</v>
      </c>
      <c r="G14" s="39">
        <v>8859</v>
      </c>
      <c r="H14" s="4">
        <f t="shared" si="1"/>
        <v>99.943592057761734</v>
      </c>
      <c r="I14" s="39">
        <f t="shared" si="6"/>
        <v>15766</v>
      </c>
      <c r="J14" s="39">
        <f t="shared" si="6"/>
        <v>15761</v>
      </c>
      <c r="K14" s="4">
        <f t="shared" si="2"/>
        <v>99.968286185462389</v>
      </c>
      <c r="L14" s="39">
        <v>8823</v>
      </c>
      <c r="M14" s="39">
        <v>8801</v>
      </c>
      <c r="N14" s="11">
        <f t="shared" si="7"/>
        <v>0.99750651705769011</v>
      </c>
      <c r="O14" s="39">
        <v>11079</v>
      </c>
      <c r="P14" s="39">
        <v>11079</v>
      </c>
      <c r="Q14" s="11">
        <f t="shared" si="8"/>
        <v>1</v>
      </c>
      <c r="R14" s="40">
        <f t="shared" si="3"/>
        <v>35668</v>
      </c>
      <c r="S14" s="39">
        <f t="shared" si="4"/>
        <v>35641</v>
      </c>
      <c r="T14" s="8">
        <f t="shared" si="5"/>
        <v>99.924301895256249</v>
      </c>
    </row>
    <row r="15" spans="1:20" ht="15.75" x14ac:dyDescent="0.25">
      <c r="A15" s="2">
        <v>11</v>
      </c>
      <c r="B15" s="3" t="s">
        <v>16</v>
      </c>
      <c r="C15" s="39">
        <v>4811</v>
      </c>
      <c r="D15" s="39">
        <v>3911</v>
      </c>
      <c r="E15" s="4">
        <f t="shared" si="0"/>
        <v>81.292870505092495</v>
      </c>
      <c r="F15" s="39">
        <v>6563</v>
      </c>
      <c r="G15" s="39">
        <v>6518</v>
      </c>
      <c r="H15" s="4">
        <f t="shared" si="1"/>
        <v>99.314337955203413</v>
      </c>
      <c r="I15" s="39">
        <f t="shared" si="6"/>
        <v>11374</v>
      </c>
      <c r="J15" s="39">
        <f t="shared" si="6"/>
        <v>10429</v>
      </c>
      <c r="K15" s="4">
        <f t="shared" si="2"/>
        <v>91.691577281519258</v>
      </c>
      <c r="L15" s="39">
        <v>7910</v>
      </c>
      <c r="M15" s="39">
        <v>7910</v>
      </c>
      <c r="N15" s="11">
        <f t="shared" si="7"/>
        <v>1</v>
      </c>
      <c r="O15" s="39">
        <v>8327</v>
      </c>
      <c r="P15" s="39">
        <v>8056</v>
      </c>
      <c r="Q15" s="11">
        <f t="shared" si="8"/>
        <v>0.9674552660021617</v>
      </c>
      <c r="R15" s="40">
        <f t="shared" si="3"/>
        <v>27611</v>
      </c>
      <c r="S15" s="39">
        <f t="shared" si="4"/>
        <v>26395</v>
      </c>
      <c r="T15" s="8">
        <f t="shared" si="5"/>
        <v>95.595958132628297</v>
      </c>
    </row>
    <row r="16" spans="1:20" ht="15.75" x14ac:dyDescent="0.25">
      <c r="A16" s="2">
        <v>12</v>
      </c>
      <c r="B16" s="3" t="s">
        <v>17</v>
      </c>
      <c r="C16" s="39">
        <v>6135</v>
      </c>
      <c r="D16" s="39">
        <v>4320</v>
      </c>
      <c r="E16" s="4">
        <f t="shared" si="0"/>
        <v>70.415647921760396</v>
      </c>
      <c r="F16" s="39">
        <v>3725</v>
      </c>
      <c r="G16" s="39">
        <v>3565</v>
      </c>
      <c r="H16" s="4">
        <f t="shared" si="1"/>
        <v>95.704697986577187</v>
      </c>
      <c r="I16" s="39">
        <f t="shared" si="6"/>
        <v>9860</v>
      </c>
      <c r="J16" s="39">
        <f t="shared" si="6"/>
        <v>7885</v>
      </c>
      <c r="K16" s="4">
        <f t="shared" si="2"/>
        <v>79.969574036511162</v>
      </c>
      <c r="L16" s="39">
        <v>6875</v>
      </c>
      <c r="M16" s="39">
        <v>6575</v>
      </c>
      <c r="N16" s="11">
        <f t="shared" si="7"/>
        <v>0.95636363636363642</v>
      </c>
      <c r="O16" s="39">
        <v>7757</v>
      </c>
      <c r="P16" s="39">
        <v>7797</v>
      </c>
      <c r="Q16" s="11">
        <f t="shared" si="8"/>
        <v>1.0051566327188346</v>
      </c>
      <c r="R16" s="40">
        <f t="shared" si="3"/>
        <v>24492</v>
      </c>
      <c r="S16" s="39">
        <f t="shared" si="4"/>
        <v>22257</v>
      </c>
      <c r="T16" s="8">
        <f t="shared" si="5"/>
        <v>90.874571288584022</v>
      </c>
    </row>
    <row r="17" spans="1:20" ht="15.75" x14ac:dyDescent="0.25">
      <c r="A17" s="2">
        <v>13</v>
      </c>
      <c r="B17" s="3" t="s">
        <v>18</v>
      </c>
      <c r="C17" s="39">
        <v>8870</v>
      </c>
      <c r="D17" s="39">
        <v>8870</v>
      </c>
      <c r="E17" s="4">
        <f t="shared" si="0"/>
        <v>100</v>
      </c>
      <c r="F17" s="39">
        <v>6030</v>
      </c>
      <c r="G17" s="39">
        <v>6030</v>
      </c>
      <c r="H17" s="4">
        <f t="shared" si="1"/>
        <v>100</v>
      </c>
      <c r="I17" s="39">
        <f t="shared" si="6"/>
        <v>14900</v>
      </c>
      <c r="J17" s="39">
        <f t="shared" si="6"/>
        <v>14900</v>
      </c>
      <c r="K17" s="4">
        <f t="shared" si="2"/>
        <v>100</v>
      </c>
      <c r="L17" s="39">
        <v>5496</v>
      </c>
      <c r="M17" s="39">
        <v>5496</v>
      </c>
      <c r="N17" s="11">
        <f t="shared" si="7"/>
        <v>1</v>
      </c>
      <c r="O17" s="39">
        <v>5237</v>
      </c>
      <c r="P17" s="39">
        <v>5237</v>
      </c>
      <c r="Q17" s="11">
        <f t="shared" si="8"/>
        <v>1</v>
      </c>
      <c r="R17" s="40">
        <f t="shared" si="3"/>
        <v>25633</v>
      </c>
      <c r="S17" s="39">
        <f t="shared" si="4"/>
        <v>25633</v>
      </c>
      <c r="T17" s="8">
        <f t="shared" si="5"/>
        <v>100</v>
      </c>
    </row>
    <row r="18" spans="1:20" ht="15.75" x14ac:dyDescent="0.25">
      <c r="A18" s="2">
        <v>14</v>
      </c>
      <c r="B18" s="3" t="s">
        <v>19</v>
      </c>
      <c r="C18" s="39">
        <v>7114</v>
      </c>
      <c r="D18" s="39">
        <v>7018</v>
      </c>
      <c r="E18" s="4">
        <f t="shared" si="0"/>
        <v>98.650548214787747</v>
      </c>
      <c r="F18" s="39">
        <v>5654</v>
      </c>
      <c r="G18" s="39">
        <v>5437</v>
      </c>
      <c r="H18" s="4">
        <f t="shared" si="1"/>
        <v>96.162009197028652</v>
      </c>
      <c r="I18" s="39">
        <f t="shared" si="6"/>
        <v>12768</v>
      </c>
      <c r="J18" s="39">
        <f t="shared" si="6"/>
        <v>12455</v>
      </c>
      <c r="K18" s="4">
        <f t="shared" si="2"/>
        <v>97.548558897243112</v>
      </c>
      <c r="L18" s="39">
        <v>8286</v>
      </c>
      <c r="M18" s="39">
        <v>8145</v>
      </c>
      <c r="N18" s="11">
        <f t="shared" si="7"/>
        <v>0.9829833454018827</v>
      </c>
      <c r="O18" s="39">
        <v>8556</v>
      </c>
      <c r="P18" s="39">
        <v>8355</v>
      </c>
      <c r="Q18" s="11">
        <f t="shared" si="8"/>
        <v>0.97650771388499302</v>
      </c>
      <c r="R18" s="40">
        <f t="shared" si="3"/>
        <v>29610</v>
      </c>
      <c r="S18" s="39">
        <f t="shared" si="4"/>
        <v>28955</v>
      </c>
      <c r="T18" s="8">
        <f t="shared" si="5"/>
        <v>97.787909490037151</v>
      </c>
    </row>
    <row r="19" spans="1:20" ht="15.75" x14ac:dyDescent="0.25">
      <c r="A19" s="2">
        <v>15</v>
      </c>
      <c r="B19" s="3" t="s">
        <v>20</v>
      </c>
      <c r="C19" s="39">
        <v>28863</v>
      </c>
      <c r="D19" s="39">
        <v>19433</v>
      </c>
      <c r="E19" s="4">
        <f t="shared" si="0"/>
        <v>67.328413539826073</v>
      </c>
      <c r="F19" s="39">
        <v>18609</v>
      </c>
      <c r="G19" s="39">
        <v>17629</v>
      </c>
      <c r="H19" s="4">
        <f t="shared" si="1"/>
        <v>94.733730990380991</v>
      </c>
      <c r="I19" s="39">
        <f t="shared" si="6"/>
        <v>47472</v>
      </c>
      <c r="J19" s="39">
        <f t="shared" si="6"/>
        <v>37062</v>
      </c>
      <c r="K19" s="4">
        <f t="shared" si="2"/>
        <v>78.071284125379165</v>
      </c>
      <c r="L19" s="39">
        <v>24214</v>
      </c>
      <c r="M19" s="39">
        <v>23924</v>
      </c>
      <c r="N19" s="11">
        <f t="shared" si="7"/>
        <v>0.9880234575039234</v>
      </c>
      <c r="O19" s="39">
        <v>25490</v>
      </c>
      <c r="P19" s="39">
        <v>23670</v>
      </c>
      <c r="Q19" s="11">
        <f t="shared" si="8"/>
        <v>0.92859945076500583</v>
      </c>
      <c r="R19" s="40">
        <f t="shared" si="3"/>
        <v>97176</v>
      </c>
      <c r="S19" s="39">
        <f t="shared" si="4"/>
        <v>84656</v>
      </c>
      <c r="T19" s="8">
        <f t="shared" si="5"/>
        <v>87.116160368815343</v>
      </c>
    </row>
    <row r="20" spans="1:20" ht="15.75" x14ac:dyDescent="0.25">
      <c r="A20" s="2">
        <v>16</v>
      </c>
      <c r="B20" s="3" t="s">
        <v>21</v>
      </c>
      <c r="C20" s="39">
        <v>4395</v>
      </c>
      <c r="D20" s="39">
        <v>4030</v>
      </c>
      <c r="E20" s="4">
        <f t="shared" si="0"/>
        <v>91.695108077360629</v>
      </c>
      <c r="F20" s="39">
        <v>5067</v>
      </c>
      <c r="G20" s="39">
        <v>5067</v>
      </c>
      <c r="H20" s="4">
        <f t="shared" si="1"/>
        <v>100</v>
      </c>
      <c r="I20" s="39">
        <f t="shared" si="6"/>
        <v>9462</v>
      </c>
      <c r="J20" s="39">
        <f t="shared" si="6"/>
        <v>9097</v>
      </c>
      <c r="K20" s="4">
        <f t="shared" si="2"/>
        <v>96.142464595223004</v>
      </c>
      <c r="L20" s="39">
        <v>5306</v>
      </c>
      <c r="M20" s="39">
        <v>5149</v>
      </c>
      <c r="N20" s="11">
        <f t="shared" si="7"/>
        <v>0.97041085563513008</v>
      </c>
      <c r="O20" s="39">
        <v>5686</v>
      </c>
      <c r="P20" s="39">
        <v>5459</v>
      </c>
      <c r="Q20" s="11">
        <f t="shared" si="8"/>
        <v>0.96007738304607804</v>
      </c>
      <c r="R20" s="40">
        <f t="shared" si="3"/>
        <v>20454</v>
      </c>
      <c r="S20" s="39">
        <f t="shared" si="4"/>
        <v>19705</v>
      </c>
      <c r="T20" s="8">
        <f t="shared" si="5"/>
        <v>96.338124572210816</v>
      </c>
    </row>
    <row r="21" spans="1:20" ht="15.75" x14ac:dyDescent="0.25">
      <c r="A21" s="2">
        <v>17</v>
      </c>
      <c r="B21" s="3" t="s">
        <v>22</v>
      </c>
      <c r="C21" s="39">
        <v>1694</v>
      </c>
      <c r="D21" s="39">
        <v>1694</v>
      </c>
      <c r="E21" s="4">
        <f t="shared" si="0"/>
        <v>100</v>
      </c>
      <c r="F21" s="39"/>
      <c r="G21" s="39"/>
      <c r="H21" s="4" t="e">
        <f t="shared" si="1"/>
        <v>#DIV/0!</v>
      </c>
      <c r="I21" s="39">
        <f t="shared" si="6"/>
        <v>1694</v>
      </c>
      <c r="J21" s="39">
        <f t="shared" si="6"/>
        <v>1694</v>
      </c>
      <c r="K21" s="4">
        <f t="shared" si="2"/>
        <v>100</v>
      </c>
      <c r="L21" s="39">
        <v>1275</v>
      </c>
      <c r="M21" s="39">
        <v>1275</v>
      </c>
      <c r="N21" s="11">
        <f t="shared" si="7"/>
        <v>1</v>
      </c>
      <c r="O21" s="39">
        <v>777</v>
      </c>
      <c r="P21" s="39">
        <v>767</v>
      </c>
      <c r="Q21" s="11">
        <f t="shared" si="8"/>
        <v>0.98712998712998712</v>
      </c>
      <c r="R21" s="40">
        <f t="shared" si="3"/>
        <v>3746</v>
      </c>
      <c r="S21" s="39">
        <f t="shared" si="4"/>
        <v>3736</v>
      </c>
      <c r="T21" s="8">
        <f t="shared" si="5"/>
        <v>99.733048585157505</v>
      </c>
    </row>
    <row r="22" spans="1:20" ht="15.75" x14ac:dyDescent="0.25">
      <c r="A22" s="2">
        <v>18</v>
      </c>
      <c r="B22" s="3" t="s">
        <v>23</v>
      </c>
      <c r="C22" s="39">
        <v>322</v>
      </c>
      <c r="D22" s="39">
        <v>222</v>
      </c>
      <c r="E22" s="4">
        <f t="shared" si="0"/>
        <v>68.944099378881987</v>
      </c>
      <c r="F22" s="39">
        <v>298</v>
      </c>
      <c r="G22" s="39">
        <v>248</v>
      </c>
      <c r="H22" s="4">
        <f t="shared" ref="H22:H23" si="9">G22/F22*100</f>
        <v>83.22147651006712</v>
      </c>
      <c r="I22" s="39">
        <f t="shared" si="6"/>
        <v>620</v>
      </c>
      <c r="J22" s="39">
        <f t="shared" si="6"/>
        <v>470</v>
      </c>
      <c r="K22" s="4">
        <f t="shared" si="2"/>
        <v>75.806451612903231</v>
      </c>
      <c r="L22" s="39">
        <v>922</v>
      </c>
      <c r="M22" s="39">
        <v>844</v>
      </c>
      <c r="N22" s="11">
        <f t="shared" si="7"/>
        <v>0.91540130151843813</v>
      </c>
      <c r="O22" s="39">
        <v>728</v>
      </c>
      <c r="P22" s="39">
        <v>603</v>
      </c>
      <c r="Q22" s="11">
        <f t="shared" si="8"/>
        <v>0.82829670329670335</v>
      </c>
      <c r="R22" s="40">
        <f t="shared" si="3"/>
        <v>2270</v>
      </c>
      <c r="S22" s="40">
        <f t="shared" si="3"/>
        <v>1917</v>
      </c>
      <c r="T22" s="8">
        <f t="shared" si="5"/>
        <v>84.449339207048453</v>
      </c>
    </row>
    <row r="23" spans="1:20" ht="18.75" thickBot="1" x14ac:dyDescent="0.3">
      <c r="A23" s="5"/>
      <c r="B23" s="6" t="s">
        <v>24</v>
      </c>
      <c r="C23" s="35">
        <f>SUM(C5:C22)</f>
        <v>155184</v>
      </c>
      <c r="D23" s="35">
        <f>SUM(D5:D22)</f>
        <v>138834</v>
      </c>
      <c r="E23" s="36">
        <f t="shared" si="0"/>
        <v>89.464120012372405</v>
      </c>
      <c r="F23" s="35">
        <f>SUM(F5:F22)</f>
        <v>115849</v>
      </c>
      <c r="G23" s="35">
        <f>SUM(G5:G22)</f>
        <v>113286</v>
      </c>
      <c r="H23" s="36">
        <f t="shared" si="9"/>
        <v>97.787637355523145</v>
      </c>
      <c r="I23" s="35">
        <f>SUM(I5:I22)</f>
        <v>247475</v>
      </c>
      <c r="J23" s="35">
        <f>SUM(J5:J22)</f>
        <v>228859</v>
      </c>
      <c r="K23" s="36">
        <f>J23/I23*100</f>
        <v>92.477624002424491</v>
      </c>
      <c r="L23" s="35">
        <f>SUM(L5:L22)</f>
        <v>142308</v>
      </c>
      <c r="M23" s="35">
        <f>SUM(M5:M22)</f>
        <v>140718</v>
      </c>
      <c r="N23" s="37">
        <f t="shared" si="7"/>
        <v>0.98882705118475422</v>
      </c>
      <c r="O23" s="35">
        <f>SUM(O5:O22)</f>
        <v>168274</v>
      </c>
      <c r="P23" s="35">
        <f>SUM(P5:P22)</f>
        <v>158419</v>
      </c>
      <c r="Q23" s="37">
        <f t="shared" si="8"/>
        <v>0.94143480276216174</v>
      </c>
      <c r="R23" s="35">
        <f t="shared" si="3"/>
        <v>581615</v>
      </c>
      <c r="S23" s="35">
        <f t="shared" si="3"/>
        <v>551257</v>
      </c>
      <c r="T23" s="38">
        <f t="shared" si="5"/>
        <v>94.780395966403901</v>
      </c>
    </row>
    <row r="24" spans="1:20" x14ac:dyDescent="0.2">
      <c r="R24" s="44"/>
    </row>
  </sheetData>
  <mergeCells count="21">
    <mergeCell ref="F3:F4"/>
    <mergeCell ref="G3:G4"/>
    <mergeCell ref="H3:H4"/>
    <mergeCell ref="L3:L4"/>
    <mergeCell ref="M3:M4"/>
    <mergeCell ref="R2:T3"/>
    <mergeCell ref="O2:Q2"/>
    <mergeCell ref="A1:N1"/>
    <mergeCell ref="I3:K3"/>
    <mergeCell ref="C2:E2"/>
    <mergeCell ref="F2:H2"/>
    <mergeCell ref="L2:N2"/>
    <mergeCell ref="C3:C4"/>
    <mergeCell ref="D3:D4"/>
    <mergeCell ref="E3:E4"/>
    <mergeCell ref="A2:A4"/>
    <mergeCell ref="N3:N4"/>
    <mergeCell ref="O3:O4"/>
    <mergeCell ref="P3:P4"/>
    <mergeCell ref="Q3:Q4"/>
    <mergeCell ref="B2:B4"/>
  </mergeCells>
  <pageMargins left="0.25" right="0.25" top="0.75" bottom="0.75" header="0.3" footer="0.3"/>
  <pageSetup paperSize="9" fitToHeight="0" orientation="landscape" r:id="rId1"/>
  <rowBreaks count="1" manualBreakCount="1">
    <brk id="343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0"/>
  <sheetViews>
    <sheetView tabSelected="1" zoomScaleNormal="100" workbookViewId="0">
      <pane xSplit="2" ySplit="4" topLeftCell="C61" activePane="bottomRight" state="frozen"/>
      <selection pane="topRight" activeCell="B1" sqref="B1"/>
      <selection pane="bottomLeft" activeCell="A5" sqref="A5"/>
      <selection pane="bottomRight" activeCell="S76" sqref="S76"/>
    </sheetView>
  </sheetViews>
  <sheetFormatPr defaultRowHeight="15" x14ac:dyDescent="0.25"/>
  <cols>
    <col min="2" max="2" width="14.42578125" customWidth="1"/>
    <col min="3" max="3" width="15" customWidth="1"/>
    <col min="4" max="4" width="10.7109375" customWidth="1"/>
    <col min="5" max="5" width="7.7109375" customWidth="1"/>
    <col min="6" max="6" width="11.7109375" customWidth="1"/>
    <col min="7" max="7" width="9.7109375" customWidth="1"/>
    <col min="8" max="8" width="7.85546875" customWidth="1"/>
    <col min="9" max="9" width="13.28515625" customWidth="1"/>
    <col min="10" max="10" width="12.5703125" customWidth="1"/>
    <col min="11" max="11" width="7" customWidth="1"/>
    <col min="12" max="12" width="11.85546875" customWidth="1"/>
    <col min="13" max="13" width="12.28515625" customWidth="1"/>
    <col min="14" max="14" width="7" customWidth="1"/>
    <col min="15" max="15" width="13.140625" customWidth="1"/>
    <col min="16" max="16" width="12.7109375" customWidth="1"/>
    <col min="17" max="17" width="8.42578125" customWidth="1"/>
  </cols>
  <sheetData>
    <row r="1" spans="1:17" ht="48" customHeight="1" thickBot="1" x14ac:dyDescent="0.3">
      <c r="A1" s="112" t="s">
        <v>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9.5" customHeight="1" thickBot="1" x14ac:dyDescent="0.35">
      <c r="A2" s="134" t="s">
        <v>55</v>
      </c>
      <c r="B2" s="136" t="s">
        <v>56</v>
      </c>
      <c r="C2" s="121" t="s">
        <v>63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27.75" customHeight="1" thickBot="1" x14ac:dyDescent="0.3">
      <c r="A3" s="135"/>
      <c r="B3" s="137"/>
      <c r="C3" s="128" t="s">
        <v>57</v>
      </c>
      <c r="D3" s="129"/>
      <c r="E3" s="130"/>
      <c r="F3" s="128" t="s">
        <v>58</v>
      </c>
      <c r="G3" s="129"/>
      <c r="H3" s="130"/>
      <c r="I3" s="133" t="s">
        <v>59</v>
      </c>
      <c r="J3" s="119"/>
      <c r="K3" s="120"/>
      <c r="L3" s="119" t="s">
        <v>60</v>
      </c>
      <c r="M3" s="119"/>
      <c r="N3" s="120"/>
      <c r="O3" s="116" t="s">
        <v>64</v>
      </c>
      <c r="P3" s="117"/>
      <c r="Q3" s="118"/>
    </row>
    <row r="4" spans="1:17" ht="63.75" customHeight="1" x14ac:dyDescent="0.25">
      <c r="A4" s="135"/>
      <c r="B4" s="48" t="s">
        <v>25</v>
      </c>
      <c r="C4" s="53" t="s">
        <v>3</v>
      </c>
      <c r="D4" s="54" t="s">
        <v>4</v>
      </c>
      <c r="E4" s="55" t="s">
        <v>48</v>
      </c>
      <c r="F4" s="53" t="s">
        <v>3</v>
      </c>
      <c r="G4" s="54" t="s">
        <v>4</v>
      </c>
      <c r="H4" s="55" t="s">
        <v>48</v>
      </c>
      <c r="I4" s="53" t="s">
        <v>3</v>
      </c>
      <c r="J4" s="54" t="s">
        <v>4</v>
      </c>
      <c r="K4" s="55" t="s">
        <v>48</v>
      </c>
      <c r="L4" s="53" t="s">
        <v>3</v>
      </c>
      <c r="M4" s="54" t="s">
        <v>4</v>
      </c>
      <c r="N4" s="55" t="s">
        <v>48</v>
      </c>
      <c r="O4" s="88" t="s">
        <v>3</v>
      </c>
      <c r="P4" s="33" t="s">
        <v>4</v>
      </c>
      <c r="Q4" s="34" t="s">
        <v>48</v>
      </c>
    </row>
    <row r="5" spans="1:17" ht="18.75" x14ac:dyDescent="0.3">
      <c r="A5" s="131" t="s">
        <v>50</v>
      </c>
      <c r="B5" s="49" t="s">
        <v>26</v>
      </c>
      <c r="C5" s="27">
        <f>C6+C7+C8+C9</f>
        <v>18221</v>
      </c>
      <c r="D5" s="14">
        <f>D6+D7+D8+D9</f>
        <v>18221</v>
      </c>
      <c r="E5" s="56">
        <f>D5/C5*100</f>
        <v>100</v>
      </c>
      <c r="F5" s="27">
        <f>F6+F7+F8+F9</f>
        <v>17377</v>
      </c>
      <c r="G5" s="15">
        <f>G6+G7+G8+G9</f>
        <v>17352</v>
      </c>
      <c r="H5" s="28">
        <f>G5/F5*100</f>
        <v>99.856131668297181</v>
      </c>
      <c r="I5" s="27">
        <f>I6+I7+I8+I9</f>
        <v>14242</v>
      </c>
      <c r="J5" s="27">
        <f>J6+J7+J8+J9</f>
        <v>13934</v>
      </c>
      <c r="K5" s="72">
        <f>J5/I5*100</f>
        <v>97.837382390113746</v>
      </c>
      <c r="L5" s="27">
        <f>L6+L7+L8+L9</f>
        <v>14221</v>
      </c>
      <c r="M5" s="27">
        <f>M6+M7+M8+M9</f>
        <v>13481</v>
      </c>
      <c r="N5" s="72">
        <f>M5/L5*100</f>
        <v>94.796427818015616</v>
      </c>
      <c r="O5" s="23">
        <f>O6+O7+O8+O9</f>
        <v>64061</v>
      </c>
      <c r="P5" s="23">
        <f>P6+P7+P8+P9</f>
        <v>62988</v>
      </c>
      <c r="Q5" s="28">
        <f>P5/O5*100</f>
        <v>98.325033952014479</v>
      </c>
    </row>
    <row r="6" spans="1:17" ht="18.75" x14ac:dyDescent="0.3">
      <c r="A6" s="131"/>
      <c r="B6" s="50" t="s">
        <v>44</v>
      </c>
      <c r="C6" s="9">
        <v>1038</v>
      </c>
      <c r="D6" s="10">
        <v>1038</v>
      </c>
      <c r="E6" s="29">
        <f>D6/C6*100</f>
        <v>100</v>
      </c>
      <c r="F6" s="9">
        <v>818</v>
      </c>
      <c r="G6" s="10">
        <v>793</v>
      </c>
      <c r="H6" s="71">
        <f t="shared" ref="H6:H7" si="0">G6/F6*100</f>
        <v>96.943765281173597</v>
      </c>
      <c r="I6" s="10">
        <v>1209</v>
      </c>
      <c r="J6" s="10">
        <v>1168</v>
      </c>
      <c r="K6" s="71">
        <f>J6/I6*100</f>
        <v>96.608767576509507</v>
      </c>
      <c r="L6" s="9">
        <v>736</v>
      </c>
      <c r="M6" s="9">
        <v>719</v>
      </c>
      <c r="N6" s="91">
        <f t="shared" ref="N6:N69" si="1">M6/L6*100</f>
        <v>97.690217391304344</v>
      </c>
      <c r="O6" s="24">
        <f>C6+F6+I6+L6</f>
        <v>3801</v>
      </c>
      <c r="P6" s="10">
        <f>D6+G6+J6+M6</f>
        <v>3718</v>
      </c>
      <c r="Q6" s="29">
        <f t="shared" ref="Q6:Q69" si="2">P6/O6*100</f>
        <v>97.816364114706658</v>
      </c>
    </row>
    <row r="7" spans="1:17" ht="18.75" x14ac:dyDescent="0.3">
      <c r="A7" s="131"/>
      <c r="B7" s="50" t="s">
        <v>45</v>
      </c>
      <c r="C7" s="9">
        <v>2053</v>
      </c>
      <c r="D7" s="10">
        <v>2053</v>
      </c>
      <c r="E7" s="29">
        <f t="shared" ref="E7:E69" si="3">D7/C7*100</f>
        <v>100</v>
      </c>
      <c r="F7" s="9">
        <v>2006</v>
      </c>
      <c r="G7" s="10">
        <v>2006</v>
      </c>
      <c r="H7" s="71">
        <f t="shared" si="0"/>
        <v>100</v>
      </c>
      <c r="I7" s="10">
        <v>1632</v>
      </c>
      <c r="J7" s="10">
        <v>1621</v>
      </c>
      <c r="K7" s="71">
        <f t="shared" ref="K7:K70" si="4">J7/I7*100</f>
        <v>99.325980392156865</v>
      </c>
      <c r="L7" s="9">
        <v>1271</v>
      </c>
      <c r="M7" s="9">
        <v>1199</v>
      </c>
      <c r="N7" s="91">
        <f t="shared" si="1"/>
        <v>94.335169158143202</v>
      </c>
      <c r="O7" s="24">
        <f t="shared" ref="O7:O9" si="5">C7+F7+I7+L7</f>
        <v>6962</v>
      </c>
      <c r="P7" s="10">
        <f t="shared" ref="P7:P9" si="6">D7+G7+J7+M7</f>
        <v>6879</v>
      </c>
      <c r="Q7" s="29">
        <f t="shared" si="2"/>
        <v>98.807813846595806</v>
      </c>
    </row>
    <row r="8" spans="1:17" ht="18.75" x14ac:dyDescent="0.3">
      <c r="A8" s="131"/>
      <c r="B8" s="50" t="s">
        <v>46</v>
      </c>
      <c r="C8" s="9">
        <v>8759</v>
      </c>
      <c r="D8" s="10">
        <v>8759</v>
      </c>
      <c r="E8" s="29">
        <f t="shared" si="3"/>
        <v>100</v>
      </c>
      <c r="F8" s="9">
        <v>8500</v>
      </c>
      <c r="G8" s="10">
        <v>8500</v>
      </c>
      <c r="H8" s="71">
        <f>G8/F8*100</f>
        <v>100</v>
      </c>
      <c r="I8" s="10">
        <v>6079</v>
      </c>
      <c r="J8" s="10">
        <v>5967</v>
      </c>
      <c r="K8" s="71">
        <f t="shared" si="4"/>
        <v>98.157591709162688</v>
      </c>
      <c r="L8" s="9">
        <v>5829</v>
      </c>
      <c r="M8" s="9">
        <v>5325</v>
      </c>
      <c r="N8" s="91">
        <f t="shared" si="1"/>
        <v>91.353576942871854</v>
      </c>
      <c r="O8" s="24">
        <f t="shared" si="5"/>
        <v>29167</v>
      </c>
      <c r="P8" s="10">
        <f t="shared" si="6"/>
        <v>28551</v>
      </c>
      <c r="Q8" s="29">
        <f t="shared" si="2"/>
        <v>97.888024136867003</v>
      </c>
    </row>
    <row r="9" spans="1:17" ht="18.75" x14ac:dyDescent="0.3">
      <c r="A9" s="131"/>
      <c r="B9" s="50" t="s">
        <v>47</v>
      </c>
      <c r="C9" s="9">
        <v>6371</v>
      </c>
      <c r="D9" s="10">
        <v>6371</v>
      </c>
      <c r="E9" s="29">
        <f t="shared" si="3"/>
        <v>100</v>
      </c>
      <c r="F9" s="9">
        <v>6053</v>
      </c>
      <c r="G9" s="10">
        <v>6053</v>
      </c>
      <c r="H9" s="71">
        <f>G9/F9*100</f>
        <v>100</v>
      </c>
      <c r="I9" s="10">
        <v>5322</v>
      </c>
      <c r="J9" s="10">
        <v>5178</v>
      </c>
      <c r="K9" s="71">
        <f t="shared" si="4"/>
        <v>97.294250281848932</v>
      </c>
      <c r="L9" s="9">
        <v>6385</v>
      </c>
      <c r="M9" s="9">
        <v>6238</v>
      </c>
      <c r="N9" s="91">
        <f t="shared" si="1"/>
        <v>97.697729052466713</v>
      </c>
      <c r="O9" s="24">
        <f t="shared" si="5"/>
        <v>24131</v>
      </c>
      <c r="P9" s="10">
        <f t="shared" si="6"/>
        <v>23840</v>
      </c>
      <c r="Q9" s="29">
        <f t="shared" si="2"/>
        <v>98.794082300774932</v>
      </c>
    </row>
    <row r="10" spans="1:17" ht="18.75" x14ac:dyDescent="0.3">
      <c r="A10" s="131"/>
      <c r="B10" s="49" t="s">
        <v>27</v>
      </c>
      <c r="C10" s="27">
        <f>C11+C12+C13+C14</f>
        <v>8284</v>
      </c>
      <c r="D10" s="15">
        <f>D11+D12+D13+D14</f>
        <v>8279</v>
      </c>
      <c r="E10" s="28">
        <f t="shared" si="3"/>
        <v>99.939642684693382</v>
      </c>
      <c r="F10" s="27">
        <f>F11+F12+F13+F14</f>
        <v>5620</v>
      </c>
      <c r="G10" s="27">
        <f>G11+G12+G13+G14</f>
        <v>5533</v>
      </c>
      <c r="H10" s="28">
        <f t="shared" ref="H10:H52" si="7">G10/F10*100</f>
        <v>98.451957295373674</v>
      </c>
      <c r="I10" s="27">
        <f>I11+I12+I13+I14</f>
        <v>7793</v>
      </c>
      <c r="J10" s="27">
        <f>J11+J12+J13+J14</f>
        <v>7461</v>
      </c>
      <c r="K10" s="72">
        <f t="shared" si="4"/>
        <v>95.739766457076868</v>
      </c>
      <c r="L10" s="27">
        <f>L11+L12+L13+L14</f>
        <v>5581</v>
      </c>
      <c r="M10" s="27">
        <f>M11+M12+M13+M14</f>
        <v>5179</v>
      </c>
      <c r="N10" s="72">
        <f t="shared" si="1"/>
        <v>92.796989786776564</v>
      </c>
      <c r="O10" s="23">
        <f>C10+F10++I10+L10</f>
        <v>27278</v>
      </c>
      <c r="P10" s="15">
        <f>D10+G10+J10+M10</f>
        <v>26452</v>
      </c>
      <c r="Q10" s="28">
        <f t="shared" si="2"/>
        <v>96.97191876237261</v>
      </c>
    </row>
    <row r="11" spans="1:17" ht="18.75" x14ac:dyDescent="0.3">
      <c r="A11" s="131"/>
      <c r="B11" s="50" t="s">
        <v>44</v>
      </c>
      <c r="C11" s="9">
        <v>656</v>
      </c>
      <c r="D11" s="10">
        <v>651</v>
      </c>
      <c r="E11" s="29">
        <f t="shared" si="3"/>
        <v>99.237804878048792</v>
      </c>
      <c r="F11" s="10">
        <v>541</v>
      </c>
      <c r="G11" s="10">
        <v>499</v>
      </c>
      <c r="H11" s="71">
        <f t="shared" si="7"/>
        <v>92.236598890942702</v>
      </c>
      <c r="I11" s="10">
        <v>793</v>
      </c>
      <c r="J11" s="10">
        <v>738</v>
      </c>
      <c r="K11" s="71">
        <f t="shared" si="4"/>
        <v>93.064312736443895</v>
      </c>
      <c r="L11" s="10">
        <v>567</v>
      </c>
      <c r="M11" s="10">
        <v>533</v>
      </c>
      <c r="N11" s="91">
        <f t="shared" si="1"/>
        <v>94.003527336860671</v>
      </c>
      <c r="O11" s="24">
        <f>C11+F11+I11+L11</f>
        <v>2557</v>
      </c>
      <c r="P11" s="10">
        <f>D11+G11+J11+M11</f>
        <v>2421</v>
      </c>
      <c r="Q11" s="29">
        <f t="shared" si="2"/>
        <v>94.681267109894407</v>
      </c>
    </row>
    <row r="12" spans="1:17" ht="18.75" x14ac:dyDescent="0.3">
      <c r="A12" s="131"/>
      <c r="B12" s="50" t="s">
        <v>45</v>
      </c>
      <c r="C12" s="9">
        <v>2457</v>
      </c>
      <c r="D12" s="10">
        <v>2457</v>
      </c>
      <c r="E12" s="29">
        <f t="shared" si="3"/>
        <v>100</v>
      </c>
      <c r="F12" s="10">
        <v>1050</v>
      </c>
      <c r="G12" s="10">
        <v>1005</v>
      </c>
      <c r="H12" s="71">
        <f t="shared" si="7"/>
        <v>95.714285714285722</v>
      </c>
      <c r="I12" s="10">
        <v>1655</v>
      </c>
      <c r="J12" s="10">
        <v>1512</v>
      </c>
      <c r="K12" s="71">
        <f t="shared" si="4"/>
        <v>91.359516616314195</v>
      </c>
      <c r="L12" s="10">
        <v>1485</v>
      </c>
      <c r="M12" s="10">
        <v>1452</v>
      </c>
      <c r="N12" s="91">
        <f t="shared" si="1"/>
        <v>97.777777777777771</v>
      </c>
      <c r="O12" s="24">
        <f t="shared" ref="O12:O14" si="8">C12+F12+I12+L12</f>
        <v>6647</v>
      </c>
      <c r="P12" s="10">
        <f t="shared" ref="P12:P14" si="9">D12+G12+J12+M12</f>
        <v>6426</v>
      </c>
      <c r="Q12" s="29">
        <f t="shared" si="2"/>
        <v>96.675191815856778</v>
      </c>
    </row>
    <row r="13" spans="1:17" ht="18.75" x14ac:dyDescent="0.3">
      <c r="A13" s="131"/>
      <c r="B13" s="50" t="s">
        <v>46</v>
      </c>
      <c r="C13" s="9">
        <v>1866</v>
      </c>
      <c r="D13" s="10">
        <v>1866</v>
      </c>
      <c r="E13" s="29">
        <f t="shared" si="3"/>
        <v>100</v>
      </c>
      <c r="F13" s="10">
        <v>984</v>
      </c>
      <c r="G13" s="10">
        <v>984</v>
      </c>
      <c r="H13" s="71">
        <f t="shared" si="7"/>
        <v>100</v>
      </c>
      <c r="I13" s="10">
        <v>1761</v>
      </c>
      <c r="J13" s="10">
        <v>1634</v>
      </c>
      <c r="K13" s="71">
        <f t="shared" si="4"/>
        <v>92.788188529244749</v>
      </c>
      <c r="L13" s="10">
        <v>1488</v>
      </c>
      <c r="M13" s="10">
        <v>1401</v>
      </c>
      <c r="N13" s="91">
        <f t="shared" si="1"/>
        <v>94.153225806451616</v>
      </c>
      <c r="O13" s="24">
        <f t="shared" si="8"/>
        <v>6099</v>
      </c>
      <c r="P13" s="10">
        <f t="shared" si="9"/>
        <v>5885</v>
      </c>
      <c r="Q13" s="29">
        <f t="shared" si="2"/>
        <v>96.491228070175438</v>
      </c>
    </row>
    <row r="14" spans="1:17" ht="18.75" x14ac:dyDescent="0.3">
      <c r="A14" s="131"/>
      <c r="B14" s="50" t="s">
        <v>47</v>
      </c>
      <c r="C14" s="9">
        <v>3305</v>
      </c>
      <c r="D14" s="10">
        <v>3305</v>
      </c>
      <c r="E14" s="29">
        <f t="shared" si="3"/>
        <v>100</v>
      </c>
      <c r="F14" s="10">
        <v>3045</v>
      </c>
      <c r="G14" s="10">
        <v>3045</v>
      </c>
      <c r="H14" s="71">
        <f t="shared" si="7"/>
        <v>100</v>
      </c>
      <c r="I14" s="10">
        <v>3584</v>
      </c>
      <c r="J14" s="10">
        <v>3577</v>
      </c>
      <c r="K14" s="71">
        <f t="shared" si="4"/>
        <v>99.8046875</v>
      </c>
      <c r="L14" s="10">
        <v>2041</v>
      </c>
      <c r="M14" s="10">
        <v>1793</v>
      </c>
      <c r="N14" s="91">
        <f t="shared" si="1"/>
        <v>87.849093581577648</v>
      </c>
      <c r="O14" s="24">
        <f t="shared" si="8"/>
        <v>11975</v>
      </c>
      <c r="P14" s="10">
        <f t="shared" si="9"/>
        <v>11720</v>
      </c>
      <c r="Q14" s="29">
        <f t="shared" si="2"/>
        <v>97.870563674321502</v>
      </c>
    </row>
    <row r="15" spans="1:17" ht="18.75" x14ac:dyDescent="0.3">
      <c r="A15" s="131"/>
      <c r="B15" s="49" t="s">
        <v>28</v>
      </c>
      <c r="C15" s="27">
        <f>C16+C17+C18+C19</f>
        <v>17247</v>
      </c>
      <c r="D15" s="15">
        <f>D16+D17+D18+D19</f>
        <v>16937</v>
      </c>
      <c r="E15" s="28">
        <f t="shared" si="3"/>
        <v>98.202585956978027</v>
      </c>
      <c r="F15" s="27">
        <f>F16+F17+F18+F19</f>
        <v>16192</v>
      </c>
      <c r="G15" s="27">
        <f>G16+G17+G18+G19</f>
        <v>16192</v>
      </c>
      <c r="H15" s="28">
        <f t="shared" si="7"/>
        <v>100</v>
      </c>
      <c r="I15" s="27">
        <f>I16+I17+I18+I19</f>
        <v>15845</v>
      </c>
      <c r="J15" s="27">
        <f>J16+J17+J18+J19</f>
        <v>15722</v>
      </c>
      <c r="K15" s="72">
        <f t="shared" si="4"/>
        <v>99.223729883243934</v>
      </c>
      <c r="L15" s="27">
        <f>L16+L17+L18+L19</f>
        <v>17784</v>
      </c>
      <c r="M15" s="27">
        <f>M16+M17+M18+M19</f>
        <v>16694</v>
      </c>
      <c r="N15" s="72">
        <f t="shared" si="1"/>
        <v>93.870895186684649</v>
      </c>
      <c r="O15" s="23">
        <f>C15+F15+I15+L15</f>
        <v>67068</v>
      </c>
      <c r="P15" s="15">
        <f>D15+G15+J15+M15</f>
        <v>65545</v>
      </c>
      <c r="Q15" s="28">
        <f t="shared" si="2"/>
        <v>97.729170394226756</v>
      </c>
    </row>
    <row r="16" spans="1:17" ht="18.75" x14ac:dyDescent="0.3">
      <c r="A16" s="131"/>
      <c r="B16" s="50" t="s">
        <v>44</v>
      </c>
      <c r="C16" s="9">
        <v>2049</v>
      </c>
      <c r="D16" s="10">
        <v>2049</v>
      </c>
      <c r="E16" s="29">
        <f t="shared" si="3"/>
        <v>100</v>
      </c>
      <c r="F16" s="9">
        <v>1735</v>
      </c>
      <c r="G16" s="9">
        <v>1735</v>
      </c>
      <c r="H16" s="71">
        <f t="shared" si="7"/>
        <v>100</v>
      </c>
      <c r="I16" s="9">
        <v>2172</v>
      </c>
      <c r="J16" s="9">
        <v>2113</v>
      </c>
      <c r="K16" s="71">
        <f t="shared" si="4"/>
        <v>97.283609576427253</v>
      </c>
      <c r="L16" s="9">
        <v>1608</v>
      </c>
      <c r="M16" s="9">
        <v>991</v>
      </c>
      <c r="N16" s="91">
        <f t="shared" si="1"/>
        <v>61.629353233830841</v>
      </c>
      <c r="O16" s="24">
        <f>C16+F16+I16+L16</f>
        <v>7564</v>
      </c>
      <c r="P16" s="10">
        <f>D16+G16+J16+M16</f>
        <v>6888</v>
      </c>
      <c r="Q16" s="29">
        <f t="shared" si="2"/>
        <v>91.062929666842933</v>
      </c>
    </row>
    <row r="17" spans="1:17" ht="18.75" x14ac:dyDescent="0.3">
      <c r="A17" s="131"/>
      <c r="B17" s="50" t="s">
        <v>45</v>
      </c>
      <c r="C17" s="9">
        <v>3951</v>
      </c>
      <c r="D17" s="10">
        <v>3892</v>
      </c>
      <c r="E17" s="29">
        <f t="shared" si="3"/>
        <v>98.506707162743609</v>
      </c>
      <c r="F17" s="9">
        <v>3429</v>
      </c>
      <c r="G17" s="9">
        <v>3429</v>
      </c>
      <c r="H17" s="71">
        <f t="shared" si="7"/>
        <v>100</v>
      </c>
      <c r="I17" s="9">
        <v>3452</v>
      </c>
      <c r="J17" s="9">
        <v>3427</v>
      </c>
      <c r="K17" s="71">
        <f t="shared" si="4"/>
        <v>99.27578215527231</v>
      </c>
      <c r="L17" s="9">
        <v>3540</v>
      </c>
      <c r="M17" s="9">
        <v>3502</v>
      </c>
      <c r="N17" s="91">
        <f t="shared" si="1"/>
        <v>98.926553672316388</v>
      </c>
      <c r="O17" s="24">
        <f t="shared" ref="O17:O19" si="10">C17+F17+I17+L17</f>
        <v>14372</v>
      </c>
      <c r="P17" s="10">
        <f t="shared" ref="P17:P19" si="11">D17+G17+J17+M17</f>
        <v>14250</v>
      </c>
      <c r="Q17" s="29">
        <f t="shared" si="2"/>
        <v>99.151127191761759</v>
      </c>
    </row>
    <row r="18" spans="1:17" ht="18.75" x14ac:dyDescent="0.3">
      <c r="A18" s="131"/>
      <c r="B18" s="50" t="s">
        <v>46</v>
      </c>
      <c r="C18" s="9">
        <v>6299</v>
      </c>
      <c r="D18" s="10">
        <v>6048</v>
      </c>
      <c r="E18" s="29">
        <f t="shared" si="3"/>
        <v>96.015240514367363</v>
      </c>
      <c r="F18" s="9">
        <v>5776</v>
      </c>
      <c r="G18" s="9">
        <v>5776</v>
      </c>
      <c r="H18" s="71">
        <f t="shared" si="7"/>
        <v>100</v>
      </c>
      <c r="I18" s="9">
        <v>4950</v>
      </c>
      <c r="J18" s="9">
        <v>4927</v>
      </c>
      <c r="K18" s="71">
        <f t="shared" si="4"/>
        <v>99.535353535353536</v>
      </c>
      <c r="L18" s="9">
        <v>6670</v>
      </c>
      <c r="M18" s="9">
        <v>6235</v>
      </c>
      <c r="N18" s="91">
        <f t="shared" si="1"/>
        <v>93.478260869565219</v>
      </c>
      <c r="O18" s="24">
        <f t="shared" si="10"/>
        <v>23695</v>
      </c>
      <c r="P18" s="10">
        <f t="shared" si="11"/>
        <v>22986</v>
      </c>
      <c r="Q18" s="29">
        <f t="shared" si="2"/>
        <v>97.007807554336352</v>
      </c>
    </row>
    <row r="19" spans="1:17" ht="18.75" x14ac:dyDescent="0.3">
      <c r="A19" s="131"/>
      <c r="B19" s="50" t="s">
        <v>47</v>
      </c>
      <c r="C19" s="9">
        <v>4948</v>
      </c>
      <c r="D19" s="10">
        <v>4948</v>
      </c>
      <c r="E19" s="29">
        <f t="shared" si="3"/>
        <v>100</v>
      </c>
      <c r="F19" s="9">
        <v>5252</v>
      </c>
      <c r="G19" s="9">
        <v>5252</v>
      </c>
      <c r="H19" s="71">
        <f t="shared" si="7"/>
        <v>100</v>
      </c>
      <c r="I19" s="9">
        <v>5271</v>
      </c>
      <c r="J19" s="9">
        <v>5255</v>
      </c>
      <c r="K19" s="71">
        <f t="shared" si="4"/>
        <v>99.696452286093717</v>
      </c>
      <c r="L19" s="9">
        <v>5966</v>
      </c>
      <c r="M19" s="9">
        <v>5966</v>
      </c>
      <c r="N19" s="91">
        <f t="shared" si="1"/>
        <v>100</v>
      </c>
      <c r="O19" s="24">
        <f t="shared" si="10"/>
        <v>21437</v>
      </c>
      <c r="P19" s="10">
        <f t="shared" si="11"/>
        <v>21421</v>
      </c>
      <c r="Q19" s="29">
        <f t="shared" si="2"/>
        <v>99.925362690675001</v>
      </c>
    </row>
    <row r="20" spans="1:17" ht="18.75" x14ac:dyDescent="0.3">
      <c r="A20" s="131"/>
      <c r="B20" s="49" t="s">
        <v>29</v>
      </c>
      <c r="C20" s="27">
        <f>C21+C22+C23+C24</f>
        <v>1451</v>
      </c>
      <c r="D20" s="15">
        <f>D21+D22+D23+D24</f>
        <v>1351</v>
      </c>
      <c r="E20" s="28">
        <f t="shared" si="3"/>
        <v>93.108201240523783</v>
      </c>
      <c r="F20" s="27">
        <f>F21+F22+F23+F24</f>
        <v>1426.8</v>
      </c>
      <c r="G20" s="15">
        <f>G21+G22+G23+G24</f>
        <v>1376.8</v>
      </c>
      <c r="H20" s="28">
        <f t="shared" si="7"/>
        <v>96.495654611718535</v>
      </c>
      <c r="I20" s="15">
        <f>I21+I22+I23+I24</f>
        <v>1936</v>
      </c>
      <c r="J20" s="15">
        <f>J21+J22+J23+J24</f>
        <v>1936</v>
      </c>
      <c r="K20" s="72">
        <f t="shared" si="4"/>
        <v>100</v>
      </c>
      <c r="L20" s="15">
        <f>L21+L22+L23+L24</f>
        <v>1462</v>
      </c>
      <c r="M20" s="15">
        <f>M21+M22+M23+M24</f>
        <v>1452</v>
      </c>
      <c r="N20" s="72">
        <f t="shared" si="1"/>
        <v>99.316005471956231</v>
      </c>
      <c r="O20" s="23">
        <f>O21+O22+O23+O24</f>
        <v>6275.8</v>
      </c>
      <c r="P20" s="27">
        <f>P21+P22+P23+P24</f>
        <v>6115.8</v>
      </c>
      <c r="Q20" s="28">
        <f t="shared" si="2"/>
        <v>97.450524235953978</v>
      </c>
    </row>
    <row r="21" spans="1:17" ht="18.75" x14ac:dyDescent="0.3">
      <c r="A21" s="131"/>
      <c r="B21" s="50" t="s">
        <v>44</v>
      </c>
      <c r="C21" s="9">
        <v>223</v>
      </c>
      <c r="D21" s="10">
        <v>223</v>
      </c>
      <c r="E21" s="29">
        <f t="shared" si="3"/>
        <v>100</v>
      </c>
      <c r="F21" s="9">
        <v>219.8</v>
      </c>
      <c r="G21" s="10">
        <v>219.8</v>
      </c>
      <c r="H21" s="71">
        <f t="shared" si="7"/>
        <v>100</v>
      </c>
      <c r="I21" s="9">
        <v>293</v>
      </c>
      <c r="J21" s="9">
        <v>286</v>
      </c>
      <c r="K21" s="71">
        <f t="shared" si="4"/>
        <v>97.610921501706486</v>
      </c>
      <c r="L21" s="9">
        <v>145</v>
      </c>
      <c r="M21" s="9">
        <v>145</v>
      </c>
      <c r="N21" s="91">
        <f t="shared" si="1"/>
        <v>100</v>
      </c>
      <c r="O21" s="24">
        <f>C21+F21+I21+L21</f>
        <v>880.8</v>
      </c>
      <c r="P21" s="10">
        <f>D21+G21+J21+M21</f>
        <v>873.8</v>
      </c>
      <c r="Q21" s="29">
        <f t="shared" si="2"/>
        <v>99.205267938237967</v>
      </c>
    </row>
    <row r="22" spans="1:17" ht="18.75" x14ac:dyDescent="0.3">
      <c r="A22" s="131"/>
      <c r="B22" s="50" t="s">
        <v>45</v>
      </c>
      <c r="C22" s="9">
        <v>328</v>
      </c>
      <c r="D22" s="10">
        <v>298</v>
      </c>
      <c r="E22" s="29">
        <f t="shared" si="3"/>
        <v>90.853658536585371</v>
      </c>
      <c r="F22" s="9">
        <v>412</v>
      </c>
      <c r="G22" s="10">
        <v>391</v>
      </c>
      <c r="H22" s="71">
        <f t="shared" si="7"/>
        <v>94.902912621359221</v>
      </c>
      <c r="I22" s="9">
        <v>493</v>
      </c>
      <c r="J22" s="9">
        <v>486</v>
      </c>
      <c r="K22" s="71">
        <f t="shared" si="4"/>
        <v>98.580121703853948</v>
      </c>
      <c r="L22" s="9">
        <v>352</v>
      </c>
      <c r="M22" s="9">
        <v>352</v>
      </c>
      <c r="N22" s="91">
        <f t="shared" si="1"/>
        <v>100</v>
      </c>
      <c r="O22" s="24">
        <f t="shared" ref="O22:O24" si="12">C22+F22+I22+L22</f>
        <v>1585</v>
      </c>
      <c r="P22" s="10">
        <f t="shared" ref="P22:P24" si="13">D22+G22+J22+M22</f>
        <v>1527</v>
      </c>
      <c r="Q22" s="29">
        <f t="shared" si="2"/>
        <v>96.34069400630915</v>
      </c>
    </row>
    <row r="23" spans="1:17" ht="18.75" x14ac:dyDescent="0.3">
      <c r="A23" s="131"/>
      <c r="B23" s="50" t="s">
        <v>46</v>
      </c>
      <c r="C23" s="9">
        <v>544</v>
      </c>
      <c r="D23" s="10">
        <v>494</v>
      </c>
      <c r="E23" s="29">
        <f t="shared" si="3"/>
        <v>90.808823529411768</v>
      </c>
      <c r="F23" s="9">
        <v>487.7</v>
      </c>
      <c r="G23" s="10">
        <v>458.7</v>
      </c>
      <c r="H23" s="71">
        <f t="shared" si="7"/>
        <v>94.053721550133275</v>
      </c>
      <c r="I23" s="9">
        <v>637</v>
      </c>
      <c r="J23" s="9">
        <v>638</v>
      </c>
      <c r="K23" s="71">
        <f t="shared" si="4"/>
        <v>100.15698587127157</v>
      </c>
      <c r="L23" s="9">
        <v>573</v>
      </c>
      <c r="M23" s="9">
        <v>568</v>
      </c>
      <c r="N23" s="91">
        <f t="shared" si="1"/>
        <v>99.127399650959859</v>
      </c>
      <c r="O23" s="24">
        <f t="shared" si="12"/>
        <v>2241.6999999999998</v>
      </c>
      <c r="P23" s="10">
        <f t="shared" si="13"/>
        <v>2158.6999999999998</v>
      </c>
      <c r="Q23" s="29">
        <f t="shared" si="2"/>
        <v>96.297452825980272</v>
      </c>
    </row>
    <row r="24" spans="1:17" ht="18.75" x14ac:dyDescent="0.3">
      <c r="A24" s="131"/>
      <c r="B24" s="50" t="s">
        <v>47</v>
      </c>
      <c r="C24" s="9">
        <v>356</v>
      </c>
      <c r="D24" s="10">
        <v>336</v>
      </c>
      <c r="E24" s="29">
        <f t="shared" si="3"/>
        <v>94.382022471910105</v>
      </c>
      <c r="F24" s="9">
        <v>307.3</v>
      </c>
      <c r="G24" s="10">
        <v>307.3</v>
      </c>
      <c r="H24" s="71">
        <f t="shared" si="7"/>
        <v>100</v>
      </c>
      <c r="I24" s="9">
        <v>513</v>
      </c>
      <c r="J24" s="9">
        <v>526</v>
      </c>
      <c r="K24" s="71">
        <f t="shared" si="4"/>
        <v>102.53411306042885</v>
      </c>
      <c r="L24" s="9">
        <v>392</v>
      </c>
      <c r="M24" s="9">
        <v>387</v>
      </c>
      <c r="N24" s="91">
        <f t="shared" si="1"/>
        <v>98.724489795918373</v>
      </c>
      <c r="O24" s="24">
        <f t="shared" si="12"/>
        <v>1568.3</v>
      </c>
      <c r="P24" s="10">
        <f t="shared" si="13"/>
        <v>1556.3</v>
      </c>
      <c r="Q24" s="29">
        <f t="shared" si="2"/>
        <v>99.234840272906965</v>
      </c>
    </row>
    <row r="25" spans="1:17" ht="18.75" x14ac:dyDescent="0.3">
      <c r="A25" s="131"/>
      <c r="B25" s="49" t="s">
        <v>30</v>
      </c>
      <c r="C25" s="27">
        <f>C26+C27+C28+C29</f>
        <v>6392.2</v>
      </c>
      <c r="D25" s="15">
        <f>D26+D27+D28+D29</f>
        <v>6352.2</v>
      </c>
      <c r="E25" s="28">
        <f t="shared" si="3"/>
        <v>99.374237351772479</v>
      </c>
      <c r="F25" s="27">
        <f>F26+F27+F28+F29</f>
        <v>5003.2</v>
      </c>
      <c r="G25" s="15">
        <f>G26+G27+G28+G29</f>
        <v>4989</v>
      </c>
      <c r="H25" s="28">
        <f t="shared" si="7"/>
        <v>99.716181643748001</v>
      </c>
      <c r="I25" s="15">
        <f>I26+I27+I28+I29</f>
        <v>4160</v>
      </c>
      <c r="J25" s="15">
        <f>J26+J27+J28+J29</f>
        <v>4105</v>
      </c>
      <c r="K25" s="72">
        <f t="shared" si="4"/>
        <v>98.677884615384613</v>
      </c>
      <c r="L25" s="15">
        <f>L26+L27+L28+L29</f>
        <v>7334</v>
      </c>
      <c r="M25" s="15">
        <f>M26+M27+M28+M29</f>
        <v>5716</v>
      </c>
      <c r="N25" s="72">
        <f t="shared" si="1"/>
        <v>77.938369239160082</v>
      </c>
      <c r="O25" s="23">
        <f>O26+O27+O28+O29</f>
        <v>22889.4</v>
      </c>
      <c r="P25" s="27">
        <f>P26+P27+P28+P29</f>
        <v>21162.2</v>
      </c>
      <c r="Q25" s="28">
        <f t="shared" si="2"/>
        <v>92.454149082107875</v>
      </c>
    </row>
    <row r="26" spans="1:17" ht="18.75" x14ac:dyDescent="0.3">
      <c r="A26" s="131"/>
      <c r="B26" s="50" t="s">
        <v>44</v>
      </c>
      <c r="C26" s="9">
        <v>292</v>
      </c>
      <c r="D26" s="10">
        <v>292</v>
      </c>
      <c r="E26" s="29">
        <f t="shared" si="3"/>
        <v>100</v>
      </c>
      <c r="F26" s="9">
        <v>195</v>
      </c>
      <c r="G26" s="10">
        <v>195</v>
      </c>
      <c r="H26" s="71">
        <f t="shared" si="7"/>
        <v>100</v>
      </c>
      <c r="I26" s="10">
        <v>155</v>
      </c>
      <c r="J26" s="10">
        <v>151</v>
      </c>
      <c r="K26" s="71">
        <f t="shared" si="4"/>
        <v>97.41935483870968</v>
      </c>
      <c r="L26" s="10">
        <v>251</v>
      </c>
      <c r="M26" s="10">
        <v>206</v>
      </c>
      <c r="N26" s="91">
        <f t="shared" si="1"/>
        <v>82.071713147410364</v>
      </c>
      <c r="O26" s="24">
        <f>C26+F26+I26+L26</f>
        <v>893</v>
      </c>
      <c r="P26" s="10">
        <f>D26+G26+J26+M26</f>
        <v>844</v>
      </c>
      <c r="Q26" s="29">
        <f t="shared" si="2"/>
        <v>94.512877939529673</v>
      </c>
    </row>
    <row r="27" spans="1:17" ht="18.75" x14ac:dyDescent="0.3">
      <c r="A27" s="131"/>
      <c r="B27" s="50" t="s">
        <v>45</v>
      </c>
      <c r="C27" s="9">
        <v>646.20000000000005</v>
      </c>
      <c r="D27" s="10">
        <v>646.20000000000005</v>
      </c>
      <c r="E27" s="29">
        <f t="shared" si="3"/>
        <v>100</v>
      </c>
      <c r="F27" s="9">
        <v>563.29999999999995</v>
      </c>
      <c r="G27" s="10">
        <v>553</v>
      </c>
      <c r="H27" s="71">
        <f t="shared" si="7"/>
        <v>98.171489437244816</v>
      </c>
      <c r="I27" s="10">
        <v>362</v>
      </c>
      <c r="J27" s="10">
        <v>366</v>
      </c>
      <c r="K27" s="71">
        <f t="shared" si="4"/>
        <v>101.10497237569061</v>
      </c>
      <c r="L27" s="10">
        <v>577</v>
      </c>
      <c r="M27" s="10">
        <v>431</v>
      </c>
      <c r="N27" s="91">
        <f t="shared" si="1"/>
        <v>74.696707105719241</v>
      </c>
      <c r="O27" s="24">
        <f t="shared" ref="O27:O29" si="14">C27+F27+I27+L27</f>
        <v>2148.5</v>
      </c>
      <c r="P27" s="10">
        <f t="shared" ref="P27:P29" si="15">D27+G27+J27+M27</f>
        <v>1996.2</v>
      </c>
      <c r="Q27" s="29">
        <f t="shared" si="2"/>
        <v>92.911333488480338</v>
      </c>
    </row>
    <row r="28" spans="1:17" ht="18.75" x14ac:dyDescent="0.3">
      <c r="A28" s="131"/>
      <c r="B28" s="50" t="s">
        <v>46</v>
      </c>
      <c r="C28" s="9">
        <v>2664.3</v>
      </c>
      <c r="D28" s="10">
        <v>2648.3</v>
      </c>
      <c r="E28" s="29">
        <f t="shared" si="3"/>
        <v>99.399467026986457</v>
      </c>
      <c r="F28" s="9">
        <v>1766.9</v>
      </c>
      <c r="G28" s="10">
        <v>1763</v>
      </c>
      <c r="H28" s="71">
        <f t="shared" si="7"/>
        <v>99.77927443545191</v>
      </c>
      <c r="I28" s="10">
        <v>1696</v>
      </c>
      <c r="J28" s="10">
        <v>1668</v>
      </c>
      <c r="K28" s="71">
        <f t="shared" si="4"/>
        <v>98.34905660377359</v>
      </c>
      <c r="L28" s="10">
        <v>2829</v>
      </c>
      <c r="M28" s="10">
        <v>1903</v>
      </c>
      <c r="N28" s="91">
        <f t="shared" si="1"/>
        <v>67.267585719335457</v>
      </c>
      <c r="O28" s="24">
        <f t="shared" si="14"/>
        <v>8956.2000000000007</v>
      </c>
      <c r="P28" s="10">
        <f t="shared" si="15"/>
        <v>7982.3</v>
      </c>
      <c r="Q28" s="29">
        <f t="shared" si="2"/>
        <v>89.12596860275562</v>
      </c>
    </row>
    <row r="29" spans="1:17" ht="18.75" x14ac:dyDescent="0.3">
      <c r="A29" s="131"/>
      <c r="B29" s="50" t="s">
        <v>47</v>
      </c>
      <c r="C29" s="9">
        <v>2789.7</v>
      </c>
      <c r="D29" s="10">
        <v>2765.7</v>
      </c>
      <c r="E29" s="29">
        <f t="shared" si="3"/>
        <v>99.139692440047327</v>
      </c>
      <c r="F29" s="9">
        <v>2478</v>
      </c>
      <c r="G29" s="10">
        <v>2478</v>
      </c>
      <c r="H29" s="71">
        <f t="shared" si="7"/>
        <v>100</v>
      </c>
      <c r="I29" s="10">
        <v>1947</v>
      </c>
      <c r="J29" s="10">
        <v>1920</v>
      </c>
      <c r="K29" s="71">
        <f t="shared" si="4"/>
        <v>98.613251155624042</v>
      </c>
      <c r="L29" s="10">
        <v>3677</v>
      </c>
      <c r="M29" s="10">
        <v>3176</v>
      </c>
      <c r="N29" s="91">
        <f t="shared" si="1"/>
        <v>86.374762034267064</v>
      </c>
      <c r="O29" s="24">
        <f t="shared" si="14"/>
        <v>10891.7</v>
      </c>
      <c r="P29" s="10">
        <f t="shared" si="15"/>
        <v>10339.700000000001</v>
      </c>
      <c r="Q29" s="29">
        <f t="shared" si="2"/>
        <v>94.931920636815192</v>
      </c>
    </row>
    <row r="30" spans="1:17" ht="18.75" x14ac:dyDescent="0.3">
      <c r="A30" s="131"/>
      <c r="B30" s="49" t="s">
        <v>31</v>
      </c>
      <c r="C30" s="27">
        <f>C31+C32+C33+C34</f>
        <v>1934</v>
      </c>
      <c r="D30" s="15">
        <f>D31+D32+D33+D34</f>
        <v>1934</v>
      </c>
      <c r="E30" s="28">
        <f t="shared" si="3"/>
        <v>100</v>
      </c>
      <c r="F30" s="27">
        <f>F31+F32+F33+F34</f>
        <v>2894</v>
      </c>
      <c r="G30" s="27">
        <f>G31+G32+G33+G34</f>
        <v>2713</v>
      </c>
      <c r="H30" s="28">
        <f t="shared" si="7"/>
        <v>93.745680718728408</v>
      </c>
      <c r="I30" s="27">
        <f>I31+I32+I33+I34</f>
        <v>2863</v>
      </c>
      <c r="J30" s="27">
        <f>J31+J32+J33+J34</f>
        <v>2696</v>
      </c>
      <c r="K30" s="72">
        <f t="shared" si="4"/>
        <v>94.166957736639887</v>
      </c>
      <c r="L30" s="27">
        <f>L31+L32+L33+L34</f>
        <v>3732</v>
      </c>
      <c r="M30" s="27">
        <f>M31+M32+M33+M34</f>
        <v>3542</v>
      </c>
      <c r="N30" s="72">
        <f t="shared" si="1"/>
        <v>94.908896034297968</v>
      </c>
      <c r="O30" s="23">
        <f>O31+O32+O33+O34</f>
        <v>11423</v>
      </c>
      <c r="P30" s="27">
        <f>P31+P32+P33+P34</f>
        <v>10885</v>
      </c>
      <c r="Q30" s="28">
        <f t="shared" si="2"/>
        <v>95.290203974437532</v>
      </c>
    </row>
    <row r="31" spans="1:17" ht="18.75" x14ac:dyDescent="0.3">
      <c r="A31" s="131"/>
      <c r="B31" s="50" t="s">
        <v>44</v>
      </c>
      <c r="C31" s="9">
        <v>122</v>
      </c>
      <c r="D31" s="10">
        <v>122</v>
      </c>
      <c r="E31" s="29">
        <f t="shared" si="3"/>
        <v>100</v>
      </c>
      <c r="F31" s="10">
        <v>185</v>
      </c>
      <c r="G31" s="10">
        <v>185</v>
      </c>
      <c r="H31" s="71">
        <f t="shared" si="7"/>
        <v>100</v>
      </c>
      <c r="I31" s="10">
        <v>221</v>
      </c>
      <c r="J31" s="10">
        <v>229</v>
      </c>
      <c r="K31" s="71">
        <f t="shared" si="4"/>
        <v>103.61990950226246</v>
      </c>
      <c r="L31" s="10">
        <v>277</v>
      </c>
      <c r="M31" s="10">
        <v>277</v>
      </c>
      <c r="N31" s="91">
        <f t="shared" si="1"/>
        <v>100</v>
      </c>
      <c r="O31" s="24">
        <f>C31+F31+I31+L31</f>
        <v>805</v>
      </c>
      <c r="P31" s="10">
        <f>D31+G31+J31+M31</f>
        <v>813</v>
      </c>
      <c r="Q31" s="29">
        <f t="shared" si="2"/>
        <v>100.99378881987577</v>
      </c>
    </row>
    <row r="32" spans="1:17" ht="18.75" x14ac:dyDescent="0.3">
      <c r="A32" s="131"/>
      <c r="B32" s="50" t="s">
        <v>45</v>
      </c>
      <c r="C32" s="9">
        <v>384</v>
      </c>
      <c r="D32" s="10">
        <v>384</v>
      </c>
      <c r="E32" s="29">
        <f t="shared" si="3"/>
        <v>100</v>
      </c>
      <c r="F32" s="10">
        <v>633</v>
      </c>
      <c r="G32" s="10">
        <v>633</v>
      </c>
      <c r="H32" s="71">
        <f t="shared" si="7"/>
        <v>100</v>
      </c>
      <c r="I32" s="10">
        <v>613</v>
      </c>
      <c r="J32" s="10">
        <v>690</v>
      </c>
      <c r="K32" s="71">
        <f t="shared" si="4"/>
        <v>112.56117455138663</v>
      </c>
      <c r="L32" s="10">
        <v>816</v>
      </c>
      <c r="M32" s="10">
        <v>789</v>
      </c>
      <c r="N32" s="91">
        <f t="shared" si="1"/>
        <v>96.691176470588232</v>
      </c>
      <c r="O32" s="24">
        <f t="shared" ref="O32:O34" si="16">C32+F32+I32+L32</f>
        <v>2446</v>
      </c>
      <c r="P32" s="10">
        <f t="shared" ref="P32:P34" si="17">D32+G32+J32+M32</f>
        <v>2496</v>
      </c>
      <c r="Q32" s="29">
        <f t="shared" si="2"/>
        <v>102.04415372035977</v>
      </c>
    </row>
    <row r="33" spans="1:17" ht="18.75" x14ac:dyDescent="0.3">
      <c r="A33" s="131"/>
      <c r="B33" s="50" t="s">
        <v>46</v>
      </c>
      <c r="C33" s="9">
        <v>880</v>
      </c>
      <c r="D33" s="10">
        <v>880</v>
      </c>
      <c r="E33" s="29">
        <f t="shared" si="3"/>
        <v>100</v>
      </c>
      <c r="F33" s="10">
        <v>775</v>
      </c>
      <c r="G33" s="10">
        <v>775</v>
      </c>
      <c r="H33" s="71">
        <f t="shared" si="7"/>
        <v>100</v>
      </c>
      <c r="I33" s="10">
        <v>1227</v>
      </c>
      <c r="J33" s="10">
        <v>1221</v>
      </c>
      <c r="K33" s="71">
        <f t="shared" si="4"/>
        <v>99.511002444987767</v>
      </c>
      <c r="L33" s="10">
        <v>1486</v>
      </c>
      <c r="M33" s="10">
        <v>1435</v>
      </c>
      <c r="N33" s="91">
        <f t="shared" si="1"/>
        <v>96.567967698519524</v>
      </c>
      <c r="O33" s="24">
        <f t="shared" si="16"/>
        <v>4368</v>
      </c>
      <c r="P33" s="10">
        <f t="shared" si="17"/>
        <v>4311</v>
      </c>
      <c r="Q33" s="29">
        <f t="shared" si="2"/>
        <v>98.695054945054949</v>
      </c>
    </row>
    <row r="34" spans="1:17" ht="18.75" x14ac:dyDescent="0.3">
      <c r="A34" s="131"/>
      <c r="B34" s="50" t="s">
        <v>47</v>
      </c>
      <c r="C34" s="9">
        <v>548</v>
      </c>
      <c r="D34" s="10">
        <v>548</v>
      </c>
      <c r="E34" s="29">
        <f t="shared" si="3"/>
        <v>100</v>
      </c>
      <c r="F34" s="10">
        <v>1301</v>
      </c>
      <c r="G34" s="10">
        <v>1120</v>
      </c>
      <c r="H34" s="71">
        <f t="shared" si="7"/>
        <v>86.087624903920059</v>
      </c>
      <c r="I34" s="10">
        <v>802</v>
      </c>
      <c r="J34" s="10">
        <v>556</v>
      </c>
      <c r="K34" s="71">
        <f t="shared" si="4"/>
        <v>69.326683291770578</v>
      </c>
      <c r="L34" s="10">
        <v>1153</v>
      </c>
      <c r="M34" s="10">
        <v>1041</v>
      </c>
      <c r="N34" s="91">
        <f t="shared" si="1"/>
        <v>90.286209887250649</v>
      </c>
      <c r="O34" s="24">
        <f t="shared" si="16"/>
        <v>3804</v>
      </c>
      <c r="P34" s="10">
        <f t="shared" si="17"/>
        <v>3265</v>
      </c>
      <c r="Q34" s="29">
        <f t="shared" si="2"/>
        <v>85.830704521556257</v>
      </c>
    </row>
    <row r="35" spans="1:17" ht="18.75" x14ac:dyDescent="0.3">
      <c r="A35" s="131"/>
      <c r="B35" s="49" t="s">
        <v>32</v>
      </c>
      <c r="C35" s="27">
        <f>C36+C37+C38+C39</f>
        <v>12902</v>
      </c>
      <c r="D35" s="15">
        <f>D36+D37+D38+D39</f>
        <v>12812</v>
      </c>
      <c r="E35" s="28">
        <f t="shared" si="3"/>
        <v>99.302433731204459</v>
      </c>
      <c r="F35" s="27">
        <f>F36+F37+F38+F39</f>
        <v>7771</v>
      </c>
      <c r="G35" s="15">
        <f>G36+G37+G38+G39</f>
        <v>7303</v>
      </c>
      <c r="H35" s="28">
        <f t="shared" si="7"/>
        <v>93.977609059323115</v>
      </c>
      <c r="I35" s="15">
        <f>I36+I37+I38+I39</f>
        <v>10392</v>
      </c>
      <c r="J35" s="15">
        <f>J36+J37+J38+J39</f>
        <v>10222</v>
      </c>
      <c r="K35" s="72">
        <f t="shared" si="4"/>
        <v>98.364126250962286</v>
      </c>
      <c r="L35" s="15">
        <f>L36+L37+L38+L39</f>
        <v>14644</v>
      </c>
      <c r="M35" s="15">
        <f>M36+M37+M38+M39</f>
        <v>13882</v>
      </c>
      <c r="N35" s="72">
        <f t="shared" si="1"/>
        <v>94.796503687517074</v>
      </c>
      <c r="O35" s="23">
        <f>O36+O37+O38+O39</f>
        <v>45709</v>
      </c>
      <c r="P35" s="27">
        <f>P36+P37+P38+P39</f>
        <v>44219</v>
      </c>
      <c r="Q35" s="28">
        <f t="shared" si="2"/>
        <v>96.740248091185549</v>
      </c>
    </row>
    <row r="36" spans="1:17" ht="18.75" x14ac:dyDescent="0.3">
      <c r="A36" s="131"/>
      <c r="B36" s="50" t="s">
        <v>44</v>
      </c>
      <c r="C36" s="9">
        <v>302</v>
      </c>
      <c r="D36" s="10">
        <v>282</v>
      </c>
      <c r="E36" s="29">
        <f t="shared" si="3"/>
        <v>93.377483443708613</v>
      </c>
      <c r="F36" s="9">
        <v>347</v>
      </c>
      <c r="G36" s="10">
        <v>302</v>
      </c>
      <c r="H36" s="71">
        <f t="shared" si="7"/>
        <v>87.031700288184439</v>
      </c>
      <c r="I36" s="10">
        <v>246</v>
      </c>
      <c r="J36" s="10">
        <v>172</v>
      </c>
      <c r="K36" s="71">
        <f t="shared" si="4"/>
        <v>69.918699186991873</v>
      </c>
      <c r="L36" s="9">
        <v>283</v>
      </c>
      <c r="M36" s="9">
        <v>258</v>
      </c>
      <c r="N36" s="91">
        <f t="shared" si="1"/>
        <v>91.166077738515909</v>
      </c>
      <c r="O36" s="24">
        <f>C36+F36+I36+L36</f>
        <v>1178</v>
      </c>
      <c r="P36" s="10">
        <f>D36+G36+J36+M36</f>
        <v>1014</v>
      </c>
      <c r="Q36" s="29">
        <f t="shared" si="2"/>
        <v>86.078098471986422</v>
      </c>
    </row>
    <row r="37" spans="1:17" ht="18.75" x14ac:dyDescent="0.3">
      <c r="A37" s="131"/>
      <c r="B37" s="50" t="s">
        <v>45</v>
      </c>
      <c r="C37" s="9">
        <v>1955</v>
      </c>
      <c r="D37" s="10">
        <v>1910</v>
      </c>
      <c r="E37" s="29">
        <f t="shared" si="3"/>
        <v>97.698209718670086</v>
      </c>
      <c r="F37" s="9">
        <v>1146</v>
      </c>
      <c r="G37" s="10">
        <v>1011</v>
      </c>
      <c r="H37" s="71">
        <f t="shared" si="7"/>
        <v>88.21989528795811</v>
      </c>
      <c r="I37" s="10">
        <v>1686</v>
      </c>
      <c r="J37" s="10">
        <v>1658</v>
      </c>
      <c r="K37" s="71">
        <f t="shared" si="4"/>
        <v>98.339264531435362</v>
      </c>
      <c r="L37" s="9">
        <v>2731</v>
      </c>
      <c r="M37" s="9">
        <v>2549</v>
      </c>
      <c r="N37" s="91">
        <f t="shared" si="1"/>
        <v>93.335774441596485</v>
      </c>
      <c r="O37" s="24">
        <f t="shared" ref="O37:O39" si="18">C37+F37+I37+L37</f>
        <v>7518</v>
      </c>
      <c r="P37" s="10">
        <f t="shared" ref="P37:P39" si="19">D37+G37+J37+M37</f>
        <v>7128</v>
      </c>
      <c r="Q37" s="29">
        <f t="shared" si="2"/>
        <v>94.812450119712693</v>
      </c>
    </row>
    <row r="38" spans="1:17" ht="18.75" x14ac:dyDescent="0.3">
      <c r="A38" s="131"/>
      <c r="B38" s="50" t="s">
        <v>46</v>
      </c>
      <c r="C38" s="9">
        <v>4949</v>
      </c>
      <c r="D38" s="10">
        <v>4924</v>
      </c>
      <c r="E38" s="29">
        <f t="shared" si="3"/>
        <v>99.494847443928066</v>
      </c>
      <c r="F38" s="9">
        <v>3038</v>
      </c>
      <c r="G38" s="10">
        <v>2851</v>
      </c>
      <c r="H38" s="71">
        <f t="shared" si="7"/>
        <v>93.844634628044759</v>
      </c>
      <c r="I38" s="10">
        <v>4308</v>
      </c>
      <c r="J38" s="10">
        <v>4454</v>
      </c>
      <c r="K38" s="71">
        <f t="shared" si="4"/>
        <v>103.38904363974002</v>
      </c>
      <c r="L38" s="9">
        <v>6521</v>
      </c>
      <c r="M38" s="9">
        <v>6230</v>
      </c>
      <c r="N38" s="91">
        <f t="shared" si="1"/>
        <v>95.537494249348271</v>
      </c>
      <c r="O38" s="24">
        <f t="shared" si="18"/>
        <v>18816</v>
      </c>
      <c r="P38" s="10">
        <f t="shared" si="19"/>
        <v>18459</v>
      </c>
      <c r="Q38" s="29">
        <f t="shared" si="2"/>
        <v>98.102678571428569</v>
      </c>
    </row>
    <row r="39" spans="1:17" ht="18.75" x14ac:dyDescent="0.3">
      <c r="A39" s="131"/>
      <c r="B39" s="50" t="s">
        <v>47</v>
      </c>
      <c r="C39" s="9">
        <v>5696</v>
      </c>
      <c r="D39" s="10">
        <v>5696</v>
      </c>
      <c r="E39" s="29">
        <f t="shared" si="3"/>
        <v>100</v>
      </c>
      <c r="F39" s="9">
        <v>3240</v>
      </c>
      <c r="G39" s="10">
        <v>3139</v>
      </c>
      <c r="H39" s="71">
        <f t="shared" si="7"/>
        <v>96.882716049382708</v>
      </c>
      <c r="I39" s="10">
        <v>4152</v>
      </c>
      <c r="J39" s="10">
        <v>3938</v>
      </c>
      <c r="K39" s="71">
        <f t="shared" si="4"/>
        <v>94.845857418111763</v>
      </c>
      <c r="L39" s="9">
        <v>5109</v>
      </c>
      <c r="M39" s="9">
        <v>4845</v>
      </c>
      <c r="N39" s="91">
        <f t="shared" si="1"/>
        <v>94.832648267762778</v>
      </c>
      <c r="O39" s="24">
        <f t="shared" si="18"/>
        <v>18197</v>
      </c>
      <c r="P39" s="10">
        <f t="shared" si="19"/>
        <v>17618</v>
      </c>
      <c r="Q39" s="29">
        <f t="shared" si="2"/>
        <v>96.818156839039403</v>
      </c>
    </row>
    <row r="40" spans="1:17" ht="18.75" x14ac:dyDescent="0.3">
      <c r="A40" s="131"/>
      <c r="B40" s="51" t="s">
        <v>33</v>
      </c>
      <c r="C40" s="27">
        <f>C41+C42+C43+C44</f>
        <v>332</v>
      </c>
      <c r="D40" s="15">
        <f>D41+D42+D43+D44</f>
        <v>332</v>
      </c>
      <c r="E40" s="28">
        <f t="shared" si="3"/>
        <v>100</v>
      </c>
      <c r="F40" s="27">
        <f>F41+F42+F43+F44</f>
        <v>140</v>
      </c>
      <c r="G40" s="27">
        <f>G41+G42+G43+G44</f>
        <v>140</v>
      </c>
      <c r="H40" s="28">
        <f t="shared" si="7"/>
        <v>100</v>
      </c>
      <c r="I40" s="27">
        <f>I41+I42+I43+I44</f>
        <v>176</v>
      </c>
      <c r="J40" s="27">
        <f>J41+J42+J43+J44</f>
        <v>145</v>
      </c>
      <c r="K40" s="72">
        <f t="shared" si="4"/>
        <v>82.38636363636364</v>
      </c>
      <c r="L40" s="27">
        <f>L41+L42+L43+L44</f>
        <v>386</v>
      </c>
      <c r="M40" s="27">
        <f>M41+M42+M43+M44</f>
        <v>363</v>
      </c>
      <c r="N40" s="72">
        <f t="shared" si="1"/>
        <v>94.041450777202073</v>
      </c>
      <c r="O40" s="23">
        <f>O41+O42+O43+O44</f>
        <v>1034</v>
      </c>
      <c r="P40" s="27">
        <f>P41+P42+P43+P44</f>
        <v>980</v>
      </c>
      <c r="Q40" s="28">
        <f t="shared" si="2"/>
        <v>94.777562862669242</v>
      </c>
    </row>
    <row r="41" spans="1:17" ht="18.75" x14ac:dyDescent="0.3">
      <c r="A41" s="131"/>
      <c r="B41" s="50" t="s">
        <v>44</v>
      </c>
      <c r="C41" s="9">
        <v>6</v>
      </c>
      <c r="D41" s="10">
        <v>6</v>
      </c>
      <c r="E41" s="29">
        <f t="shared" si="3"/>
        <v>100</v>
      </c>
      <c r="F41" s="9"/>
      <c r="G41" s="9"/>
      <c r="H41" s="71" t="e">
        <f t="shared" si="7"/>
        <v>#DIV/0!</v>
      </c>
      <c r="I41" s="9"/>
      <c r="J41" s="9"/>
      <c r="K41" s="71" t="e">
        <f t="shared" si="4"/>
        <v>#DIV/0!</v>
      </c>
      <c r="L41" s="9">
        <v>20</v>
      </c>
      <c r="M41" s="9">
        <v>20</v>
      </c>
      <c r="N41" s="91">
        <f t="shared" si="1"/>
        <v>100</v>
      </c>
      <c r="O41" s="24">
        <f>C41+F41+I41+L41</f>
        <v>26</v>
      </c>
      <c r="P41" s="10">
        <f>D41+G41+J41+M41</f>
        <v>26</v>
      </c>
      <c r="Q41" s="29">
        <f t="shared" si="2"/>
        <v>100</v>
      </c>
    </row>
    <row r="42" spans="1:17" ht="18.75" x14ac:dyDescent="0.3">
      <c r="A42" s="131"/>
      <c r="B42" s="50" t="s">
        <v>45</v>
      </c>
      <c r="C42" s="9">
        <v>48</v>
      </c>
      <c r="D42" s="10">
        <v>48</v>
      </c>
      <c r="E42" s="29">
        <f t="shared" si="3"/>
        <v>100</v>
      </c>
      <c r="F42" s="9">
        <v>7</v>
      </c>
      <c r="G42" s="9">
        <v>7</v>
      </c>
      <c r="H42" s="71">
        <f t="shared" si="7"/>
        <v>100</v>
      </c>
      <c r="I42" s="9">
        <v>8</v>
      </c>
      <c r="J42" s="9">
        <v>2</v>
      </c>
      <c r="K42" s="71">
        <f t="shared" si="4"/>
        <v>25</v>
      </c>
      <c r="L42" s="9">
        <v>53</v>
      </c>
      <c r="M42" s="9">
        <v>50</v>
      </c>
      <c r="N42" s="91">
        <f t="shared" si="1"/>
        <v>94.339622641509436</v>
      </c>
      <c r="O42" s="24">
        <f t="shared" ref="O42:O44" si="20">C42+F42+I42+L42</f>
        <v>116</v>
      </c>
      <c r="P42" s="10">
        <f t="shared" ref="P42:P44" si="21">D42+G42+J42+M42</f>
        <v>107</v>
      </c>
      <c r="Q42" s="29">
        <f t="shared" si="2"/>
        <v>92.241379310344826</v>
      </c>
    </row>
    <row r="43" spans="1:17" ht="18.75" x14ac:dyDescent="0.3">
      <c r="A43" s="131"/>
      <c r="B43" s="50" t="s">
        <v>46</v>
      </c>
      <c r="C43" s="9">
        <v>136</v>
      </c>
      <c r="D43" s="10">
        <v>136</v>
      </c>
      <c r="E43" s="29">
        <f t="shared" si="3"/>
        <v>100</v>
      </c>
      <c r="F43" s="9">
        <v>50</v>
      </c>
      <c r="G43" s="9">
        <v>50</v>
      </c>
      <c r="H43" s="71">
        <f t="shared" si="7"/>
        <v>100</v>
      </c>
      <c r="I43" s="9">
        <v>77</v>
      </c>
      <c r="J43" s="9">
        <v>60</v>
      </c>
      <c r="K43" s="71">
        <f t="shared" si="4"/>
        <v>77.922077922077932</v>
      </c>
      <c r="L43" s="9">
        <v>177</v>
      </c>
      <c r="M43" s="9">
        <v>164</v>
      </c>
      <c r="N43" s="91">
        <f t="shared" si="1"/>
        <v>92.655367231638422</v>
      </c>
      <c r="O43" s="24">
        <f t="shared" si="20"/>
        <v>440</v>
      </c>
      <c r="P43" s="10">
        <f t="shared" si="21"/>
        <v>410</v>
      </c>
      <c r="Q43" s="29">
        <f t="shared" si="2"/>
        <v>93.181818181818173</v>
      </c>
    </row>
    <row r="44" spans="1:17" ht="18.75" x14ac:dyDescent="0.3">
      <c r="A44" s="131"/>
      <c r="B44" s="50" t="s">
        <v>47</v>
      </c>
      <c r="C44" s="9">
        <v>142</v>
      </c>
      <c r="D44" s="10">
        <v>142</v>
      </c>
      <c r="E44" s="29">
        <f t="shared" si="3"/>
        <v>100</v>
      </c>
      <c r="F44" s="9">
        <v>83</v>
      </c>
      <c r="G44" s="9">
        <v>83</v>
      </c>
      <c r="H44" s="71">
        <f t="shared" si="7"/>
        <v>100</v>
      </c>
      <c r="I44" s="9">
        <v>91</v>
      </c>
      <c r="J44" s="9">
        <v>83</v>
      </c>
      <c r="K44" s="71">
        <f t="shared" si="4"/>
        <v>91.208791208791212</v>
      </c>
      <c r="L44" s="9">
        <v>136</v>
      </c>
      <c r="M44" s="9">
        <v>129</v>
      </c>
      <c r="N44" s="91">
        <f t="shared" si="1"/>
        <v>94.85294117647058</v>
      </c>
      <c r="O44" s="24">
        <f t="shared" si="20"/>
        <v>452</v>
      </c>
      <c r="P44" s="10">
        <f t="shared" si="21"/>
        <v>437</v>
      </c>
      <c r="Q44" s="29">
        <f t="shared" si="2"/>
        <v>96.681415929203538</v>
      </c>
    </row>
    <row r="45" spans="1:17" ht="18.75" x14ac:dyDescent="0.3">
      <c r="A45" s="131"/>
      <c r="B45" s="49" t="s">
        <v>34</v>
      </c>
      <c r="C45" s="27">
        <f>C46+C47+C48+C49</f>
        <v>120</v>
      </c>
      <c r="D45" s="15">
        <f>D46+D47+D48+D49</f>
        <v>121</v>
      </c>
      <c r="E45" s="28">
        <f t="shared" si="3"/>
        <v>100.83333333333333</v>
      </c>
      <c r="F45" s="27">
        <f>F46+F47+F48+F49</f>
        <v>160</v>
      </c>
      <c r="G45" s="27">
        <f>G46+G47+G48+G49</f>
        <v>145</v>
      </c>
      <c r="H45" s="28">
        <f t="shared" si="7"/>
        <v>90.625</v>
      </c>
      <c r="I45" s="27">
        <f>I46+I47+I48+I49</f>
        <v>165</v>
      </c>
      <c r="J45" s="27">
        <f>J46+J47+J48+J49</f>
        <v>162</v>
      </c>
      <c r="K45" s="72">
        <f t="shared" si="4"/>
        <v>98.181818181818187</v>
      </c>
      <c r="L45" s="27">
        <f>L46+L47+L48+L49</f>
        <v>122</v>
      </c>
      <c r="M45" s="27">
        <f>M46+M47+M48+M49</f>
        <v>122</v>
      </c>
      <c r="N45" s="72">
        <f t="shared" si="1"/>
        <v>100</v>
      </c>
      <c r="O45" s="23">
        <f>O46+O47+O48+O49</f>
        <v>567</v>
      </c>
      <c r="P45" s="27">
        <f>P46+P47+P48+P49</f>
        <v>550</v>
      </c>
      <c r="Q45" s="28">
        <f t="shared" si="2"/>
        <v>97.001763668430328</v>
      </c>
    </row>
    <row r="46" spans="1:17" ht="18.75" x14ac:dyDescent="0.3">
      <c r="A46" s="131"/>
      <c r="B46" s="50" t="s">
        <v>44</v>
      </c>
      <c r="C46" s="9"/>
      <c r="D46" s="10"/>
      <c r="E46" s="29" t="e">
        <f t="shared" si="3"/>
        <v>#DIV/0!</v>
      </c>
      <c r="F46" s="9"/>
      <c r="G46" s="9"/>
      <c r="H46" s="71" t="e">
        <f t="shared" si="7"/>
        <v>#DIV/0!</v>
      </c>
      <c r="I46" s="9"/>
      <c r="J46" s="9"/>
      <c r="K46" s="71" t="e">
        <f t="shared" si="4"/>
        <v>#DIV/0!</v>
      </c>
      <c r="L46" s="9"/>
      <c r="M46" s="9"/>
      <c r="N46" s="90" t="e">
        <f t="shared" si="1"/>
        <v>#DIV/0!</v>
      </c>
      <c r="O46" s="24">
        <f>C46+F46+I46+L46</f>
        <v>0</v>
      </c>
      <c r="P46" s="10">
        <f>D46+G46+J46+M46</f>
        <v>0</v>
      </c>
      <c r="Q46" s="29" t="e">
        <f t="shared" si="2"/>
        <v>#DIV/0!</v>
      </c>
    </row>
    <row r="47" spans="1:17" ht="18.75" x14ac:dyDescent="0.3">
      <c r="A47" s="131"/>
      <c r="B47" s="50" t="s">
        <v>45</v>
      </c>
      <c r="C47" s="9">
        <v>6</v>
      </c>
      <c r="D47" s="10">
        <v>6</v>
      </c>
      <c r="E47" s="29">
        <f t="shared" si="3"/>
        <v>100</v>
      </c>
      <c r="F47" s="9">
        <v>13</v>
      </c>
      <c r="G47" s="9">
        <v>8</v>
      </c>
      <c r="H47" s="71">
        <f t="shared" si="7"/>
        <v>61.53846153846154</v>
      </c>
      <c r="I47" s="9">
        <v>7</v>
      </c>
      <c r="J47" s="9"/>
      <c r="K47" s="71">
        <f t="shared" si="4"/>
        <v>0</v>
      </c>
      <c r="L47" s="9">
        <v>7</v>
      </c>
      <c r="M47" s="9">
        <v>7</v>
      </c>
      <c r="N47" s="90">
        <f t="shared" si="1"/>
        <v>100</v>
      </c>
      <c r="O47" s="24">
        <f t="shared" ref="O47:O49" si="22">C47+F47+I47+L47</f>
        <v>33</v>
      </c>
      <c r="P47" s="10">
        <f t="shared" ref="P47:P49" si="23">D47+G47+J47+M47</f>
        <v>21</v>
      </c>
      <c r="Q47" s="29">
        <f t="shared" si="2"/>
        <v>63.636363636363633</v>
      </c>
    </row>
    <row r="48" spans="1:17" ht="18.75" x14ac:dyDescent="0.3">
      <c r="A48" s="131"/>
      <c r="B48" s="50" t="s">
        <v>46</v>
      </c>
      <c r="C48" s="9">
        <v>52</v>
      </c>
      <c r="D48" s="10">
        <v>53</v>
      </c>
      <c r="E48" s="29">
        <f t="shared" si="3"/>
        <v>101.92307692307692</v>
      </c>
      <c r="F48" s="9">
        <v>71</v>
      </c>
      <c r="G48" s="9">
        <v>61</v>
      </c>
      <c r="H48" s="71">
        <f t="shared" si="7"/>
        <v>85.91549295774648</v>
      </c>
      <c r="I48" s="9">
        <v>84</v>
      </c>
      <c r="J48" s="9">
        <v>84</v>
      </c>
      <c r="K48" s="71">
        <f t="shared" si="4"/>
        <v>100</v>
      </c>
      <c r="L48" s="9">
        <v>56</v>
      </c>
      <c r="M48" s="9">
        <v>56</v>
      </c>
      <c r="N48" s="90">
        <f t="shared" si="1"/>
        <v>100</v>
      </c>
      <c r="O48" s="24">
        <f t="shared" si="22"/>
        <v>263</v>
      </c>
      <c r="P48" s="10">
        <f t="shared" si="23"/>
        <v>254</v>
      </c>
      <c r="Q48" s="29">
        <f t="shared" si="2"/>
        <v>96.577946768060841</v>
      </c>
    </row>
    <row r="49" spans="1:17" ht="18.75" x14ac:dyDescent="0.3">
      <c r="A49" s="131"/>
      <c r="B49" s="50" t="s">
        <v>47</v>
      </c>
      <c r="C49" s="9">
        <v>62</v>
      </c>
      <c r="D49" s="10">
        <v>62</v>
      </c>
      <c r="E49" s="29">
        <f t="shared" si="3"/>
        <v>100</v>
      </c>
      <c r="F49" s="9">
        <v>76</v>
      </c>
      <c r="G49" s="9">
        <v>76</v>
      </c>
      <c r="H49" s="71">
        <f t="shared" si="7"/>
        <v>100</v>
      </c>
      <c r="I49" s="9">
        <v>74</v>
      </c>
      <c r="J49" s="9">
        <v>78</v>
      </c>
      <c r="K49" s="71">
        <f t="shared" si="4"/>
        <v>105.40540540540539</v>
      </c>
      <c r="L49" s="9">
        <v>59</v>
      </c>
      <c r="M49" s="9">
        <v>59</v>
      </c>
      <c r="N49" s="90">
        <f t="shared" si="1"/>
        <v>100</v>
      </c>
      <c r="O49" s="24">
        <f t="shared" si="22"/>
        <v>271</v>
      </c>
      <c r="P49" s="10">
        <f t="shared" si="23"/>
        <v>275</v>
      </c>
      <c r="Q49" s="29">
        <f t="shared" si="2"/>
        <v>101.47601476014761</v>
      </c>
    </row>
    <row r="50" spans="1:17" ht="18.75" x14ac:dyDescent="0.3">
      <c r="A50" s="131"/>
      <c r="B50" s="49" t="s">
        <v>35</v>
      </c>
      <c r="C50" s="57">
        <f>C51+C52</f>
        <v>200</v>
      </c>
      <c r="D50" s="14">
        <f>D51+D52</f>
        <v>200</v>
      </c>
      <c r="E50" s="56">
        <f t="shared" si="3"/>
        <v>100</v>
      </c>
      <c r="F50" s="27">
        <f>F52+F51</f>
        <v>530</v>
      </c>
      <c r="G50" s="27">
        <f>G52+G51</f>
        <v>520</v>
      </c>
      <c r="H50" s="28">
        <f t="shared" si="7"/>
        <v>98.113207547169807</v>
      </c>
      <c r="I50" s="27">
        <f>I52+I51</f>
        <v>150</v>
      </c>
      <c r="J50" s="27">
        <f>J52+J51</f>
        <v>150</v>
      </c>
      <c r="K50" s="72">
        <f t="shared" si="4"/>
        <v>100</v>
      </c>
      <c r="L50" s="27">
        <f>L52</f>
        <v>0</v>
      </c>
      <c r="M50" s="27">
        <f>M52</f>
        <v>0</v>
      </c>
      <c r="N50" s="72" t="e">
        <f t="shared" si="1"/>
        <v>#DIV/0!</v>
      </c>
      <c r="O50" s="23">
        <f>O52</f>
        <v>595</v>
      </c>
      <c r="P50" s="27">
        <f>P52</f>
        <v>585</v>
      </c>
      <c r="Q50" s="28">
        <f t="shared" si="2"/>
        <v>98.319327731092429</v>
      </c>
    </row>
    <row r="51" spans="1:17" ht="15.75" customHeight="1" x14ac:dyDescent="0.3">
      <c r="A51" s="131"/>
      <c r="B51" s="50" t="s">
        <v>49</v>
      </c>
      <c r="C51" s="46">
        <v>130</v>
      </c>
      <c r="D51" s="12">
        <v>130</v>
      </c>
      <c r="E51" s="58">
        <f t="shared" si="3"/>
        <v>100</v>
      </c>
      <c r="F51" s="46">
        <v>125</v>
      </c>
      <c r="G51" s="12">
        <v>125</v>
      </c>
      <c r="H51" s="71">
        <f t="shared" si="7"/>
        <v>100</v>
      </c>
      <c r="I51" s="46">
        <v>30</v>
      </c>
      <c r="J51" s="12">
        <v>30</v>
      </c>
      <c r="K51" s="58">
        <f t="shared" si="4"/>
        <v>100</v>
      </c>
      <c r="L51" s="46"/>
      <c r="M51" s="12"/>
      <c r="N51" s="72" t="e">
        <f t="shared" si="1"/>
        <v>#DIV/0!</v>
      </c>
      <c r="O51" s="24">
        <f>C51+F51+I51+L51</f>
        <v>285</v>
      </c>
      <c r="P51" s="10">
        <f>D51+G51+J51+M51</f>
        <v>285</v>
      </c>
      <c r="Q51" s="29">
        <f t="shared" si="2"/>
        <v>100</v>
      </c>
    </row>
    <row r="52" spans="1:17" ht="18.75" x14ac:dyDescent="0.3">
      <c r="A52" s="131"/>
      <c r="B52" s="50" t="s">
        <v>46</v>
      </c>
      <c r="C52" s="9">
        <v>70</v>
      </c>
      <c r="D52" s="10">
        <v>70</v>
      </c>
      <c r="E52" s="29">
        <f t="shared" si="3"/>
        <v>100</v>
      </c>
      <c r="F52" s="9">
        <v>405</v>
      </c>
      <c r="G52" s="12">
        <v>395</v>
      </c>
      <c r="H52" s="71">
        <f t="shared" si="7"/>
        <v>97.53086419753086</v>
      </c>
      <c r="I52" s="46">
        <v>120</v>
      </c>
      <c r="J52" s="12">
        <v>120</v>
      </c>
      <c r="K52" s="58">
        <f t="shared" si="4"/>
        <v>100</v>
      </c>
      <c r="L52" s="9"/>
      <c r="M52" s="12"/>
      <c r="N52" s="91" t="e">
        <f t="shared" si="1"/>
        <v>#DIV/0!</v>
      </c>
      <c r="O52" s="24">
        <f>C52+F52+I52+L52</f>
        <v>595</v>
      </c>
      <c r="P52" s="10">
        <f>D52+G52+J52+M52</f>
        <v>585</v>
      </c>
      <c r="Q52" s="29">
        <f t="shared" si="2"/>
        <v>98.319327731092429</v>
      </c>
    </row>
    <row r="53" spans="1:17" ht="18.75" x14ac:dyDescent="0.3">
      <c r="A53" s="131"/>
      <c r="B53" s="49" t="s">
        <v>36</v>
      </c>
      <c r="C53" s="27">
        <f>C54+C55+C56+C57</f>
        <v>1098</v>
      </c>
      <c r="D53" s="15">
        <f t="shared" ref="D53" si="24">D54+D55+D56+D57</f>
        <v>1086</v>
      </c>
      <c r="E53" s="28">
        <f t="shared" si="3"/>
        <v>98.907103825136616</v>
      </c>
      <c r="F53" s="27">
        <f>F54+F55+F56</f>
        <v>1589</v>
      </c>
      <c r="G53" s="15">
        <f>G54+G55+G56</f>
        <v>1573</v>
      </c>
      <c r="H53" s="72">
        <f>G53/F53*100</f>
        <v>98.993077407174326</v>
      </c>
      <c r="I53" s="81">
        <f>I54+I55+I56</f>
        <v>1193</v>
      </c>
      <c r="J53" s="81">
        <f>J54+J55+J56</f>
        <v>1178</v>
      </c>
      <c r="K53" s="72">
        <f t="shared" si="4"/>
        <v>98.742665549036047</v>
      </c>
      <c r="L53" s="81">
        <f>L54+L55+L56</f>
        <v>1640</v>
      </c>
      <c r="M53" s="81">
        <f>M54+M55+M56</f>
        <v>1627</v>
      </c>
      <c r="N53" s="72">
        <f t="shared" si="1"/>
        <v>99.207317073170728</v>
      </c>
      <c r="O53" s="78">
        <f>O54+O55+O56</f>
        <v>5520</v>
      </c>
      <c r="P53" s="81">
        <f>P54+P55+P56</f>
        <v>5464</v>
      </c>
      <c r="Q53" s="28">
        <f t="shared" si="2"/>
        <v>98.985507246376812</v>
      </c>
    </row>
    <row r="54" spans="1:17" ht="18.75" x14ac:dyDescent="0.3">
      <c r="A54" s="131"/>
      <c r="B54" s="50" t="s">
        <v>44</v>
      </c>
      <c r="C54" s="9">
        <v>459</v>
      </c>
      <c r="D54" s="10">
        <v>455</v>
      </c>
      <c r="E54" s="29">
        <f t="shared" si="3"/>
        <v>99.128540305010887</v>
      </c>
      <c r="F54" s="9">
        <v>552</v>
      </c>
      <c r="G54" s="10">
        <v>552</v>
      </c>
      <c r="H54" s="71">
        <f t="shared" ref="H54:H55" si="25">G54/F54*100</f>
        <v>100</v>
      </c>
      <c r="I54" s="9">
        <v>203</v>
      </c>
      <c r="J54" s="9">
        <v>203</v>
      </c>
      <c r="K54" s="71">
        <f t="shared" si="4"/>
        <v>100</v>
      </c>
      <c r="L54" s="82">
        <v>472</v>
      </c>
      <c r="M54" s="18">
        <v>472</v>
      </c>
      <c r="N54" s="91">
        <f t="shared" si="1"/>
        <v>100</v>
      </c>
      <c r="O54" s="79">
        <f>C54+F54+I54+L54</f>
        <v>1686</v>
      </c>
      <c r="P54" s="18">
        <f>D54+G54+J54+M54</f>
        <v>1682</v>
      </c>
      <c r="Q54" s="29">
        <f t="shared" si="2"/>
        <v>99.762752075919337</v>
      </c>
    </row>
    <row r="55" spans="1:17" ht="18.75" x14ac:dyDescent="0.3">
      <c r="A55" s="131"/>
      <c r="B55" s="50" t="s">
        <v>45</v>
      </c>
      <c r="C55" s="9">
        <v>472</v>
      </c>
      <c r="D55" s="10">
        <v>464</v>
      </c>
      <c r="E55" s="29">
        <f t="shared" si="3"/>
        <v>98.305084745762713</v>
      </c>
      <c r="F55" s="9">
        <v>774</v>
      </c>
      <c r="G55" s="10">
        <v>766</v>
      </c>
      <c r="H55" s="71">
        <f t="shared" si="25"/>
        <v>98.966408268733858</v>
      </c>
      <c r="I55" s="9">
        <v>736</v>
      </c>
      <c r="J55" s="9">
        <v>736</v>
      </c>
      <c r="K55" s="71">
        <f t="shared" si="4"/>
        <v>100</v>
      </c>
      <c r="L55" s="82">
        <v>753</v>
      </c>
      <c r="M55" s="18">
        <v>747</v>
      </c>
      <c r="N55" s="91">
        <f t="shared" si="1"/>
        <v>99.203187250996024</v>
      </c>
      <c r="O55" s="79">
        <f t="shared" ref="O55:O56" si="26">C55+F55+I55+L55</f>
        <v>2735</v>
      </c>
      <c r="P55" s="18">
        <f t="shared" ref="P55:P56" si="27">D55+G55+J55+M55</f>
        <v>2713</v>
      </c>
      <c r="Q55" s="29">
        <f t="shared" si="2"/>
        <v>99.195612431444246</v>
      </c>
    </row>
    <row r="56" spans="1:17" ht="18.75" x14ac:dyDescent="0.3">
      <c r="A56" s="131"/>
      <c r="B56" s="50" t="s">
        <v>46</v>
      </c>
      <c r="C56" s="9">
        <v>167</v>
      </c>
      <c r="D56" s="10">
        <v>167</v>
      </c>
      <c r="E56" s="29">
        <f t="shared" si="3"/>
        <v>100</v>
      </c>
      <c r="F56" s="9">
        <v>263</v>
      </c>
      <c r="G56" s="10">
        <v>255</v>
      </c>
      <c r="H56" s="71">
        <f>G56/F56*100</f>
        <v>96.958174904942965</v>
      </c>
      <c r="I56" s="9">
        <v>254</v>
      </c>
      <c r="J56" s="9">
        <v>239</v>
      </c>
      <c r="K56" s="71">
        <f t="shared" si="4"/>
        <v>94.094488188976371</v>
      </c>
      <c r="L56" s="82">
        <v>415</v>
      </c>
      <c r="M56" s="18">
        <v>408</v>
      </c>
      <c r="N56" s="91">
        <f t="shared" si="1"/>
        <v>98.313253012048193</v>
      </c>
      <c r="O56" s="79">
        <f t="shared" si="26"/>
        <v>1099</v>
      </c>
      <c r="P56" s="18">
        <f t="shared" si="27"/>
        <v>1069</v>
      </c>
      <c r="Q56" s="29">
        <f t="shared" si="2"/>
        <v>97.270245677888994</v>
      </c>
    </row>
    <row r="57" spans="1:17" ht="18.75" hidden="1" x14ac:dyDescent="0.3">
      <c r="A57" s="131"/>
      <c r="B57" s="50" t="s">
        <v>47</v>
      </c>
      <c r="C57" s="46"/>
      <c r="D57" s="12"/>
      <c r="E57" s="29" t="e">
        <f t="shared" si="3"/>
        <v>#DIV/0!</v>
      </c>
      <c r="F57" s="46"/>
      <c r="G57" s="12"/>
      <c r="H57" s="73"/>
      <c r="I57" s="83"/>
      <c r="J57" s="13"/>
      <c r="K57" s="58" t="e">
        <f t="shared" si="4"/>
        <v>#DIV/0!</v>
      </c>
      <c r="L57" s="83"/>
      <c r="M57" s="13"/>
      <c r="N57" s="72" t="e">
        <f t="shared" si="1"/>
        <v>#DIV/0!</v>
      </c>
      <c r="O57" s="24" t="e">
        <f>C57+F57+#REF!</f>
        <v>#REF!</v>
      </c>
      <c r="P57" s="10" t="e">
        <f>D57+G57+#REF!</f>
        <v>#REF!</v>
      </c>
      <c r="Q57" s="29" t="e">
        <f t="shared" si="2"/>
        <v>#REF!</v>
      </c>
    </row>
    <row r="58" spans="1:17" ht="18.75" x14ac:dyDescent="0.3">
      <c r="A58" s="131"/>
      <c r="B58" s="49" t="s">
        <v>37</v>
      </c>
      <c r="C58" s="27">
        <f>C59+C60+C61+C62</f>
        <v>3029</v>
      </c>
      <c r="D58" s="15">
        <f>D59+D60+D61+D62</f>
        <v>3029</v>
      </c>
      <c r="E58" s="28">
        <f t="shared" si="3"/>
        <v>100</v>
      </c>
      <c r="F58" s="27">
        <f>F59+F60+F61</f>
        <v>2446</v>
      </c>
      <c r="G58" s="15">
        <f>G59+G60+G61</f>
        <v>2237</v>
      </c>
      <c r="H58" s="28">
        <f>G58/F58*100</f>
        <v>91.455437448896163</v>
      </c>
      <c r="I58" s="81">
        <f>I59+I60+I61</f>
        <v>3065</v>
      </c>
      <c r="J58" s="81">
        <f>J59+J60+J61</f>
        <v>3064</v>
      </c>
      <c r="K58" s="72">
        <f t="shared" si="4"/>
        <v>99.9673735725938</v>
      </c>
      <c r="L58" s="81">
        <f>L59+L60+L61</f>
        <v>3942</v>
      </c>
      <c r="M58" s="81">
        <f>M59+M60+M61</f>
        <v>3874</v>
      </c>
      <c r="N58" s="72">
        <f t="shared" si="1"/>
        <v>98.274987316083212</v>
      </c>
      <c r="O58" s="78">
        <f>O59+O60+O61</f>
        <v>12482</v>
      </c>
      <c r="P58" s="81">
        <f>P59+P60+P61</f>
        <v>12204</v>
      </c>
      <c r="Q58" s="28">
        <f t="shared" si="2"/>
        <v>97.772792821663188</v>
      </c>
    </row>
    <row r="59" spans="1:17" ht="18.75" x14ac:dyDescent="0.3">
      <c r="A59" s="131"/>
      <c r="B59" s="50" t="s">
        <v>44</v>
      </c>
      <c r="C59" s="9">
        <v>747</v>
      </c>
      <c r="D59" s="10">
        <v>747</v>
      </c>
      <c r="E59" s="29">
        <f t="shared" si="3"/>
        <v>100</v>
      </c>
      <c r="F59" s="9">
        <v>660</v>
      </c>
      <c r="G59" s="10">
        <v>610</v>
      </c>
      <c r="H59" s="29">
        <f t="shared" ref="H59:H70" si="28">G59/F59*100</f>
        <v>92.424242424242422</v>
      </c>
      <c r="I59" s="9">
        <v>506</v>
      </c>
      <c r="J59" s="9">
        <v>506</v>
      </c>
      <c r="K59" s="71">
        <f t="shared" si="4"/>
        <v>100</v>
      </c>
      <c r="L59" s="82">
        <v>872</v>
      </c>
      <c r="M59" s="18">
        <v>871</v>
      </c>
      <c r="N59" s="91">
        <f t="shared" si="1"/>
        <v>99.885321100917437</v>
      </c>
      <c r="O59" s="79">
        <f>C59+F59+I59+L59</f>
        <v>2785</v>
      </c>
      <c r="P59" s="18">
        <f>D59+G59+J59+M59</f>
        <v>2734</v>
      </c>
      <c r="Q59" s="29">
        <f t="shared" si="2"/>
        <v>98.168761220825857</v>
      </c>
    </row>
    <row r="60" spans="1:17" ht="18.75" x14ac:dyDescent="0.3">
      <c r="A60" s="131"/>
      <c r="B60" s="50" t="s">
        <v>45</v>
      </c>
      <c r="C60" s="9">
        <v>1604</v>
      </c>
      <c r="D60" s="10">
        <v>1604</v>
      </c>
      <c r="E60" s="29">
        <f t="shared" si="3"/>
        <v>100</v>
      </c>
      <c r="F60" s="9">
        <v>1136</v>
      </c>
      <c r="G60" s="10">
        <v>1042</v>
      </c>
      <c r="H60" s="29">
        <f t="shared" si="28"/>
        <v>91.725352112676063</v>
      </c>
      <c r="I60" s="9">
        <v>1492</v>
      </c>
      <c r="J60" s="9">
        <v>1492</v>
      </c>
      <c r="K60" s="71">
        <f t="shared" si="4"/>
        <v>100</v>
      </c>
      <c r="L60" s="82">
        <v>1691</v>
      </c>
      <c r="M60" s="18">
        <v>1658</v>
      </c>
      <c r="N60" s="91">
        <f t="shared" si="1"/>
        <v>98.048492016558257</v>
      </c>
      <c r="O60" s="79">
        <f t="shared" ref="O60:O61" si="29">C60+F60+I60+L60</f>
        <v>5923</v>
      </c>
      <c r="P60" s="18">
        <f t="shared" ref="P60:P61" si="30">D60+G60+J60+M60</f>
        <v>5796</v>
      </c>
      <c r="Q60" s="29">
        <f t="shared" si="2"/>
        <v>97.855816309302725</v>
      </c>
    </row>
    <row r="61" spans="1:17" ht="18.75" x14ac:dyDescent="0.3">
      <c r="A61" s="131"/>
      <c r="B61" s="50" t="s">
        <v>46</v>
      </c>
      <c r="C61" s="9">
        <v>678</v>
      </c>
      <c r="D61" s="10">
        <v>678</v>
      </c>
      <c r="E61" s="29">
        <f t="shared" si="3"/>
        <v>100</v>
      </c>
      <c r="F61" s="9">
        <v>650</v>
      </c>
      <c r="G61" s="10">
        <v>585</v>
      </c>
      <c r="H61" s="29">
        <f t="shared" si="28"/>
        <v>90</v>
      </c>
      <c r="I61" s="9">
        <v>1067</v>
      </c>
      <c r="J61" s="9">
        <v>1066</v>
      </c>
      <c r="K61" s="71">
        <f t="shared" si="4"/>
        <v>99.906279287722583</v>
      </c>
      <c r="L61" s="82">
        <v>1379</v>
      </c>
      <c r="M61" s="18">
        <v>1345</v>
      </c>
      <c r="N61" s="91">
        <f t="shared" si="1"/>
        <v>97.534445250181292</v>
      </c>
      <c r="O61" s="79">
        <f t="shared" si="29"/>
        <v>3774</v>
      </c>
      <c r="P61" s="18">
        <f t="shared" si="30"/>
        <v>3674</v>
      </c>
      <c r="Q61" s="29">
        <f t="shared" si="2"/>
        <v>97.350291467938533</v>
      </c>
    </row>
    <row r="62" spans="1:17" ht="15.75" hidden="1" customHeight="1" x14ac:dyDescent="0.3">
      <c r="A62" s="131"/>
      <c r="B62" s="50" t="s">
        <v>47</v>
      </c>
      <c r="C62" s="46"/>
      <c r="D62" s="12"/>
      <c r="E62" s="58" t="e">
        <f t="shared" si="3"/>
        <v>#DIV/0!</v>
      </c>
      <c r="F62" s="46"/>
      <c r="G62" s="12"/>
      <c r="H62" s="29" t="e">
        <f t="shared" si="28"/>
        <v>#DIV/0!</v>
      </c>
      <c r="I62" s="83"/>
      <c r="J62" s="13"/>
      <c r="K62" s="58" t="e">
        <f t="shared" si="4"/>
        <v>#DIV/0!</v>
      </c>
      <c r="L62" s="83"/>
      <c r="M62" s="13"/>
      <c r="N62" s="72" t="e">
        <f t="shared" si="1"/>
        <v>#DIV/0!</v>
      </c>
      <c r="O62" s="24" t="e">
        <f>C62+F62+#REF!</f>
        <v>#REF!</v>
      </c>
      <c r="P62" s="10" t="e">
        <f>D62+G62+#REF!</f>
        <v>#REF!</v>
      </c>
      <c r="Q62" s="29" t="e">
        <f t="shared" si="2"/>
        <v>#REF!</v>
      </c>
    </row>
    <row r="63" spans="1:17" ht="18.75" hidden="1" x14ac:dyDescent="0.3">
      <c r="A63" s="131"/>
      <c r="B63" s="49" t="s">
        <v>38</v>
      </c>
      <c r="C63" s="27">
        <f>C64+C65+C66</f>
        <v>0</v>
      </c>
      <c r="D63" s="15">
        <f>D64+D65+D66</f>
        <v>0</v>
      </c>
      <c r="E63" s="28" t="e">
        <f t="shared" si="3"/>
        <v>#DIV/0!</v>
      </c>
      <c r="F63" s="27">
        <f>F64+F65+F66</f>
        <v>0</v>
      </c>
      <c r="G63" s="27">
        <f>G64+G65+G66</f>
        <v>0</v>
      </c>
      <c r="H63" s="28" t="e">
        <f t="shared" si="28"/>
        <v>#DIV/0!</v>
      </c>
      <c r="I63" s="27">
        <f>I64+I65+I66</f>
        <v>0</v>
      </c>
      <c r="J63" s="27">
        <f>J64+J65+J66</f>
        <v>0</v>
      </c>
      <c r="K63" s="72" t="e">
        <f t="shared" si="4"/>
        <v>#DIV/0!</v>
      </c>
      <c r="L63" s="27">
        <f>L64+L65+L66</f>
        <v>0</v>
      </c>
      <c r="M63" s="27">
        <f>M64+M65+M66</f>
        <v>0</v>
      </c>
      <c r="N63" s="72" t="e">
        <f t="shared" si="1"/>
        <v>#DIV/0!</v>
      </c>
      <c r="O63" s="23">
        <f>O64+O65+O66</f>
        <v>0</v>
      </c>
      <c r="P63" s="27">
        <f>P64+P65+P66</f>
        <v>0</v>
      </c>
      <c r="Q63" s="28" t="e">
        <f t="shared" si="2"/>
        <v>#DIV/0!</v>
      </c>
    </row>
    <row r="64" spans="1:17" ht="18.75" hidden="1" x14ac:dyDescent="0.3">
      <c r="A64" s="131"/>
      <c r="B64" s="50" t="s">
        <v>44</v>
      </c>
      <c r="C64" s="9"/>
      <c r="D64" s="10"/>
      <c r="E64" s="29" t="e">
        <f t="shared" si="3"/>
        <v>#DIV/0!</v>
      </c>
      <c r="F64" s="46"/>
      <c r="G64" s="12"/>
      <c r="H64" s="29" t="e">
        <f t="shared" si="28"/>
        <v>#DIV/0!</v>
      </c>
      <c r="I64" s="9"/>
      <c r="J64" s="9"/>
      <c r="K64" s="58" t="e">
        <f t="shared" si="4"/>
        <v>#DIV/0!</v>
      </c>
      <c r="L64" s="46"/>
      <c r="M64" s="12"/>
      <c r="N64" s="91" t="e">
        <f t="shared" si="1"/>
        <v>#DIV/0!</v>
      </c>
      <c r="O64" s="24">
        <f>C64+F64+I64+L64</f>
        <v>0</v>
      </c>
      <c r="P64" s="10">
        <f>D64+G64+J64+M64</f>
        <v>0</v>
      </c>
      <c r="Q64" s="29" t="e">
        <f t="shared" si="2"/>
        <v>#DIV/0!</v>
      </c>
    </row>
    <row r="65" spans="1:17" ht="18.75" hidden="1" x14ac:dyDescent="0.3">
      <c r="A65" s="131"/>
      <c r="B65" s="50" t="s">
        <v>45</v>
      </c>
      <c r="C65" s="9"/>
      <c r="D65" s="10"/>
      <c r="E65" s="29" t="e">
        <f t="shared" si="3"/>
        <v>#DIV/0!</v>
      </c>
      <c r="F65" s="46"/>
      <c r="G65" s="12"/>
      <c r="H65" s="29" t="e">
        <f t="shared" si="28"/>
        <v>#DIV/0!</v>
      </c>
      <c r="I65" s="9"/>
      <c r="J65" s="9"/>
      <c r="K65" s="58" t="e">
        <f t="shared" si="4"/>
        <v>#DIV/0!</v>
      </c>
      <c r="L65" s="46"/>
      <c r="M65" s="12"/>
      <c r="N65" s="91" t="e">
        <f t="shared" si="1"/>
        <v>#DIV/0!</v>
      </c>
      <c r="O65" s="24">
        <f t="shared" ref="O65:O66" si="31">C65+F65+I65+L65</f>
        <v>0</v>
      </c>
      <c r="P65" s="10">
        <f t="shared" ref="P65:P66" si="32">D65+G65+J65+M65</f>
        <v>0</v>
      </c>
      <c r="Q65" s="29" t="e">
        <f t="shared" si="2"/>
        <v>#DIV/0!</v>
      </c>
    </row>
    <row r="66" spans="1:17" ht="18.75" hidden="1" x14ac:dyDescent="0.3">
      <c r="A66" s="131"/>
      <c r="B66" s="50" t="s">
        <v>46</v>
      </c>
      <c r="C66" s="9"/>
      <c r="D66" s="10"/>
      <c r="E66" s="29" t="e">
        <f t="shared" si="3"/>
        <v>#DIV/0!</v>
      </c>
      <c r="F66" s="9"/>
      <c r="G66" s="12"/>
      <c r="H66" s="29" t="e">
        <f t="shared" si="28"/>
        <v>#DIV/0!</v>
      </c>
      <c r="I66" s="9"/>
      <c r="J66" s="9"/>
      <c r="K66" s="58" t="e">
        <f t="shared" si="4"/>
        <v>#DIV/0!</v>
      </c>
      <c r="L66" s="46"/>
      <c r="M66" s="12"/>
      <c r="N66" s="91" t="e">
        <f t="shared" si="1"/>
        <v>#DIV/0!</v>
      </c>
      <c r="O66" s="24">
        <f t="shared" si="31"/>
        <v>0</v>
      </c>
      <c r="P66" s="10">
        <f t="shared" si="32"/>
        <v>0</v>
      </c>
      <c r="Q66" s="29" t="e">
        <f t="shared" si="2"/>
        <v>#DIV/0!</v>
      </c>
    </row>
    <row r="67" spans="1:17" ht="18.75" x14ac:dyDescent="0.3">
      <c r="A67" s="131"/>
      <c r="B67" s="49" t="s">
        <v>39</v>
      </c>
      <c r="C67" s="27">
        <f>C68+C69+C70</f>
        <v>214</v>
      </c>
      <c r="D67" s="15">
        <f>D68+D69+D70</f>
        <v>176</v>
      </c>
      <c r="E67" s="28">
        <f t="shared" si="3"/>
        <v>82.242990654205599</v>
      </c>
      <c r="F67" s="27">
        <f>F68+F69+F70</f>
        <v>285</v>
      </c>
      <c r="G67" s="27">
        <f>G68+G69+G70</f>
        <v>277</v>
      </c>
      <c r="H67" s="28">
        <f t="shared" si="28"/>
        <v>97.192982456140356</v>
      </c>
      <c r="I67" s="27">
        <f>I68+I69+I70</f>
        <v>430</v>
      </c>
      <c r="J67" s="27">
        <f>J68+J69+J70</f>
        <v>430</v>
      </c>
      <c r="K67" s="72">
        <f t="shared" si="4"/>
        <v>100</v>
      </c>
      <c r="L67" s="27">
        <f>L68+L69+L70</f>
        <v>95</v>
      </c>
      <c r="M67" s="27">
        <f>M68+M69+M70</f>
        <v>55</v>
      </c>
      <c r="N67" s="72">
        <f t="shared" si="1"/>
        <v>57.894736842105267</v>
      </c>
      <c r="O67" s="23">
        <f>O68+O69+O70</f>
        <v>1024</v>
      </c>
      <c r="P67" s="27">
        <f>P68+P69+P70</f>
        <v>938</v>
      </c>
      <c r="Q67" s="28">
        <f t="shared" si="2"/>
        <v>91.6015625</v>
      </c>
    </row>
    <row r="68" spans="1:17" ht="18.75" x14ac:dyDescent="0.3">
      <c r="A68" s="131"/>
      <c r="B68" s="50" t="s">
        <v>44</v>
      </c>
      <c r="C68" s="9">
        <v>8</v>
      </c>
      <c r="D68" s="10">
        <v>8</v>
      </c>
      <c r="E68" s="29">
        <f t="shared" si="3"/>
        <v>100</v>
      </c>
      <c r="F68" s="9"/>
      <c r="G68" s="9"/>
      <c r="H68" s="29" t="e">
        <f t="shared" si="28"/>
        <v>#DIV/0!</v>
      </c>
      <c r="I68" s="9"/>
      <c r="J68" s="9"/>
      <c r="K68" s="29" t="e">
        <f t="shared" si="4"/>
        <v>#DIV/0!</v>
      </c>
      <c r="L68" s="9"/>
      <c r="M68" s="12"/>
      <c r="N68" s="91" t="e">
        <f t="shared" si="1"/>
        <v>#DIV/0!</v>
      </c>
      <c r="O68" s="24">
        <f>C68+F68+I68+L68</f>
        <v>8</v>
      </c>
      <c r="P68" s="10">
        <f>D68+G68+J68+M68</f>
        <v>8</v>
      </c>
      <c r="Q68" s="29">
        <f t="shared" si="2"/>
        <v>100</v>
      </c>
    </row>
    <row r="69" spans="1:17" ht="18.75" x14ac:dyDescent="0.3">
      <c r="A69" s="131"/>
      <c r="B69" s="50" t="s">
        <v>45</v>
      </c>
      <c r="C69" s="9">
        <v>80</v>
      </c>
      <c r="D69" s="10">
        <v>63</v>
      </c>
      <c r="E69" s="29">
        <f t="shared" si="3"/>
        <v>78.75</v>
      </c>
      <c r="F69" s="9">
        <v>109</v>
      </c>
      <c r="G69" s="9">
        <v>109</v>
      </c>
      <c r="H69" s="29">
        <f t="shared" si="28"/>
        <v>100</v>
      </c>
      <c r="I69" s="9">
        <v>96</v>
      </c>
      <c r="J69" s="9">
        <v>96</v>
      </c>
      <c r="K69" s="29">
        <f t="shared" si="4"/>
        <v>100</v>
      </c>
      <c r="L69" s="9">
        <v>40</v>
      </c>
      <c r="M69" s="12"/>
      <c r="N69" s="91">
        <f t="shared" si="1"/>
        <v>0</v>
      </c>
      <c r="O69" s="24">
        <f t="shared" ref="O69:O70" si="33">C69+F69+I69+L69</f>
        <v>325</v>
      </c>
      <c r="P69" s="10">
        <f t="shared" ref="P69:P70" si="34">D69+G69+J69+M69</f>
        <v>268</v>
      </c>
      <c r="Q69" s="29">
        <f t="shared" si="2"/>
        <v>82.461538461538467</v>
      </c>
    </row>
    <row r="70" spans="1:17" ht="19.5" thickBot="1" x14ac:dyDescent="0.35">
      <c r="A70" s="132"/>
      <c r="B70" s="50" t="s">
        <v>46</v>
      </c>
      <c r="C70" s="59">
        <v>126</v>
      </c>
      <c r="D70" s="19">
        <v>105</v>
      </c>
      <c r="E70" s="60">
        <f t="shared" ref="E70:E72" si="35">D70/C70*100</f>
        <v>83.333333333333343</v>
      </c>
      <c r="F70" s="9">
        <v>176</v>
      </c>
      <c r="G70" s="9">
        <v>168</v>
      </c>
      <c r="H70" s="29">
        <f t="shared" si="28"/>
        <v>95.454545454545453</v>
      </c>
      <c r="I70" s="9">
        <v>334</v>
      </c>
      <c r="J70" s="9">
        <v>334</v>
      </c>
      <c r="K70" s="29">
        <f t="shared" si="4"/>
        <v>100</v>
      </c>
      <c r="L70" s="9">
        <v>55</v>
      </c>
      <c r="M70" s="12">
        <v>55</v>
      </c>
      <c r="N70" s="91">
        <f t="shared" ref="N70:N80" si="36">M70/L70*100</f>
        <v>100</v>
      </c>
      <c r="O70" s="24">
        <f t="shared" si="33"/>
        <v>691</v>
      </c>
      <c r="P70" s="10">
        <f t="shared" si="34"/>
        <v>662</v>
      </c>
      <c r="Q70" s="29">
        <f t="shared" ref="Q70:Q80" si="37">P70/O70*100</f>
        <v>95.803183791606372</v>
      </c>
    </row>
    <row r="71" spans="1:17" ht="18.75" x14ac:dyDescent="0.3">
      <c r="A71" s="45"/>
      <c r="B71" s="52"/>
      <c r="C71" s="46"/>
      <c r="D71" s="12"/>
      <c r="E71" s="61"/>
      <c r="F71" s="46"/>
      <c r="G71" s="12"/>
      <c r="H71" s="73"/>
      <c r="I71" s="46"/>
      <c r="J71" s="12"/>
      <c r="K71" s="73"/>
      <c r="L71" s="46"/>
      <c r="M71" s="12"/>
      <c r="N71" s="91"/>
      <c r="O71" s="24"/>
      <c r="P71" s="10"/>
      <c r="Q71" s="29"/>
    </row>
    <row r="72" spans="1:17" ht="27" customHeight="1" thickBot="1" x14ac:dyDescent="0.4">
      <c r="A72" s="124" t="s">
        <v>52</v>
      </c>
      <c r="B72" s="125"/>
      <c r="C72" s="62">
        <f>C67+C63+C58+C53+C50+C45+C40+C35+C30+C25+C20+C15+C10+C5</f>
        <v>71424.2</v>
      </c>
      <c r="D72" s="20">
        <f>D67+D63+D58+D53+D50+D45+D40+D35+D30+D25+D20+D15+D10+D5</f>
        <v>70830.2</v>
      </c>
      <c r="E72" s="63">
        <f t="shared" si="35"/>
        <v>99.168349102965109</v>
      </c>
      <c r="F72" s="74">
        <f>F67+F63+F58+F53+F50+F45+F40+F35+F30+F25+F20+F15+F10+F5</f>
        <v>61434</v>
      </c>
      <c r="G72" s="21">
        <f>G67+G63+G58+G53+G50+G45+G40+G35+G30+G25+G20+G15+G10+G5</f>
        <v>60350.8</v>
      </c>
      <c r="H72" s="75">
        <f>G72/F72*100</f>
        <v>98.236806979848296</v>
      </c>
      <c r="I72" s="84">
        <f>I67+I63+I58+I53+I50+I45+I40+I35+I30+I25+I20+I15+I10+I5</f>
        <v>62410</v>
      </c>
      <c r="J72" s="84">
        <f>J67+J63+J58+J53+J50+J45+J40+J35+J30+J25+J20+J15+J10+J5</f>
        <v>61205</v>
      </c>
      <c r="K72" s="84">
        <f>J72/I72*100</f>
        <v>98.069219676333915</v>
      </c>
      <c r="L72" s="84">
        <f t="shared" ref="L72:P72" si="38">L67+L63+L58+L53+L50+L45+L40+L35+L30+L25+L20+L15+L10+L5</f>
        <v>70943</v>
      </c>
      <c r="M72" s="84">
        <f t="shared" si="38"/>
        <v>65987</v>
      </c>
      <c r="N72" s="84">
        <f t="shared" si="36"/>
        <v>93.014109919230933</v>
      </c>
      <c r="O72" s="89">
        <f t="shared" si="38"/>
        <v>265926.2</v>
      </c>
      <c r="P72" s="84">
        <f t="shared" si="38"/>
        <v>258088</v>
      </c>
      <c r="Q72" s="84">
        <f>P72/O72*100</f>
        <v>97.052490503004208</v>
      </c>
    </row>
    <row r="73" spans="1:17" ht="18.75" x14ac:dyDescent="0.3">
      <c r="A73" s="123" t="s">
        <v>51</v>
      </c>
      <c r="B73" s="52"/>
      <c r="C73" s="64"/>
      <c r="D73" s="16"/>
      <c r="E73" s="65"/>
      <c r="F73" s="64"/>
      <c r="G73" s="16"/>
      <c r="H73" s="76"/>
      <c r="I73" s="46"/>
      <c r="J73" s="12"/>
      <c r="K73" s="93"/>
      <c r="L73" s="46"/>
      <c r="M73" s="12"/>
      <c r="N73" s="91"/>
      <c r="O73" s="24"/>
      <c r="P73" s="10"/>
      <c r="Q73" s="29"/>
    </row>
    <row r="74" spans="1:17" ht="15.75" customHeight="1" x14ac:dyDescent="0.3">
      <c r="A74" s="123"/>
      <c r="B74" s="52" t="s">
        <v>41</v>
      </c>
      <c r="C74" s="46">
        <v>20877</v>
      </c>
      <c r="D74" s="25">
        <v>18822</v>
      </c>
      <c r="E74" s="58">
        <f>D74/C74*100</f>
        <v>90.15663169995689</v>
      </c>
      <c r="F74" s="9">
        <v>11541</v>
      </c>
      <c r="G74" s="10">
        <v>11541</v>
      </c>
      <c r="H74" s="29">
        <f t="shared" ref="H74:H77" si="39">G74/F74*100</f>
        <v>100</v>
      </c>
      <c r="I74" s="10">
        <v>22733</v>
      </c>
      <c r="J74" s="10">
        <v>22448</v>
      </c>
      <c r="K74" s="92">
        <f t="shared" ref="K74:K77" si="40">J74/I74*100</f>
        <v>98.746315928386039</v>
      </c>
      <c r="L74" s="9">
        <v>26357</v>
      </c>
      <c r="M74" s="9">
        <v>25407</v>
      </c>
      <c r="N74" s="91">
        <f t="shared" si="36"/>
        <v>96.395644420836973</v>
      </c>
      <c r="O74" s="24">
        <f>C74+F74+I74+L74</f>
        <v>81508</v>
      </c>
      <c r="P74" s="10">
        <f>D74+G74+J74+M74</f>
        <v>78218</v>
      </c>
      <c r="Q74" s="29">
        <f t="shared" si="37"/>
        <v>95.963586396427345</v>
      </c>
    </row>
    <row r="75" spans="1:17" ht="18.75" x14ac:dyDescent="0.3">
      <c r="A75" s="123"/>
      <c r="B75" s="52" t="s">
        <v>42</v>
      </c>
      <c r="C75" s="46">
        <v>43800</v>
      </c>
      <c r="D75" s="25">
        <v>40014</v>
      </c>
      <c r="E75" s="58">
        <f t="shared" ref="E75:E77" si="41">D75/C75*100</f>
        <v>91.356164383561648</v>
      </c>
      <c r="F75" s="9">
        <v>38631</v>
      </c>
      <c r="G75" s="10">
        <v>38031</v>
      </c>
      <c r="H75" s="29">
        <f t="shared" si="39"/>
        <v>98.446843208821932</v>
      </c>
      <c r="I75" s="10">
        <v>42582</v>
      </c>
      <c r="J75" s="10">
        <v>42582</v>
      </c>
      <c r="K75" s="92">
        <f t="shared" si="40"/>
        <v>100</v>
      </c>
      <c r="L75" s="9">
        <v>56595</v>
      </c>
      <c r="M75" s="9">
        <v>52922</v>
      </c>
      <c r="N75" s="91">
        <f t="shared" si="36"/>
        <v>93.510027387578404</v>
      </c>
      <c r="O75" s="24">
        <f t="shared" ref="O75:O77" si="42">C75+F75+I75+L75</f>
        <v>181608</v>
      </c>
      <c r="P75" s="10">
        <f t="shared" ref="P75:P77" si="43">D75+G75+J75+M75</f>
        <v>173549</v>
      </c>
      <c r="Q75" s="29">
        <f t="shared" si="37"/>
        <v>95.562420157702306</v>
      </c>
    </row>
    <row r="76" spans="1:17" ht="18.75" x14ac:dyDescent="0.3">
      <c r="A76" s="123"/>
      <c r="B76" s="52" t="s">
        <v>43</v>
      </c>
      <c r="C76" s="59">
        <v>1030</v>
      </c>
      <c r="D76" s="25">
        <v>930</v>
      </c>
      <c r="E76" s="58">
        <f t="shared" si="41"/>
        <v>90.291262135922338</v>
      </c>
      <c r="F76" s="9">
        <v>1210</v>
      </c>
      <c r="G76" s="10">
        <v>830</v>
      </c>
      <c r="H76" s="29">
        <f t="shared" si="39"/>
        <v>68.59504132231406</v>
      </c>
      <c r="I76" s="10">
        <v>1830</v>
      </c>
      <c r="J76" s="10">
        <v>1730</v>
      </c>
      <c r="K76" s="92">
        <f t="shared" si="40"/>
        <v>94.535519125683066</v>
      </c>
      <c r="L76" s="9">
        <v>661</v>
      </c>
      <c r="M76" s="9">
        <v>617</v>
      </c>
      <c r="N76" s="91">
        <f t="shared" si="36"/>
        <v>93.343419062027237</v>
      </c>
      <c r="O76" s="24">
        <f t="shared" si="42"/>
        <v>4731</v>
      </c>
      <c r="P76" s="10">
        <f t="shared" si="43"/>
        <v>4107</v>
      </c>
      <c r="Q76" s="29">
        <f t="shared" si="37"/>
        <v>86.810399492707674</v>
      </c>
    </row>
    <row r="77" spans="1:17" ht="18.75" x14ac:dyDescent="0.3">
      <c r="A77" s="123"/>
      <c r="B77" s="52" t="s">
        <v>40</v>
      </c>
      <c r="C77" s="46">
        <v>18053</v>
      </c>
      <c r="D77" s="25">
        <v>8238</v>
      </c>
      <c r="E77" s="58">
        <f t="shared" si="41"/>
        <v>45.632304880075338</v>
      </c>
      <c r="F77" s="9">
        <v>3033</v>
      </c>
      <c r="G77" s="10">
        <v>2533</v>
      </c>
      <c r="H77" s="29">
        <f t="shared" si="39"/>
        <v>83.514671941971642</v>
      </c>
      <c r="I77" s="10">
        <v>12752</v>
      </c>
      <c r="J77" s="10">
        <v>12752</v>
      </c>
      <c r="K77" s="92">
        <f t="shared" si="40"/>
        <v>100</v>
      </c>
      <c r="L77" s="9">
        <v>13717</v>
      </c>
      <c r="M77" s="9">
        <v>13487</v>
      </c>
      <c r="N77" s="91">
        <f t="shared" si="36"/>
        <v>98.323248523729674</v>
      </c>
      <c r="O77" s="24">
        <f t="shared" si="42"/>
        <v>47555</v>
      </c>
      <c r="P77" s="10">
        <f t="shared" si="43"/>
        <v>37010</v>
      </c>
      <c r="Q77" s="29">
        <f t="shared" si="37"/>
        <v>77.825675533592687</v>
      </c>
    </row>
    <row r="78" spans="1:17" ht="21" x14ac:dyDescent="0.35">
      <c r="A78" s="126" t="s">
        <v>53</v>
      </c>
      <c r="B78" s="127"/>
      <c r="C78" s="30">
        <f>C77+C76+C75+C74</f>
        <v>83760</v>
      </c>
      <c r="D78" s="22">
        <f>D77+D76+D75+D74</f>
        <v>68004</v>
      </c>
      <c r="E78" s="66">
        <f>D78/C78*100</f>
        <v>81.189111747851001</v>
      </c>
      <c r="F78" s="30">
        <f>F77+F76+F75+F74</f>
        <v>54415</v>
      </c>
      <c r="G78" s="22">
        <f>G77+G76+G75+G74</f>
        <v>52935</v>
      </c>
      <c r="H78" s="31">
        <f>G78/F78*100</f>
        <v>97.280161720113938</v>
      </c>
      <c r="I78" s="30">
        <f>I74+I75+I76+I77</f>
        <v>79897</v>
      </c>
      <c r="J78" s="30">
        <f>J74+J75+J76+J77</f>
        <v>79512</v>
      </c>
      <c r="K78" s="66">
        <f>J78/I78*100</f>
        <v>99.518129591849501</v>
      </c>
      <c r="L78" s="30">
        <f>L74+L75+L76+L77</f>
        <v>97330</v>
      </c>
      <c r="M78" s="30">
        <f>M74+M75+M76+M77</f>
        <v>92433</v>
      </c>
      <c r="N78" s="84">
        <f t="shared" si="36"/>
        <v>94.968663310387342</v>
      </c>
      <c r="O78" s="26">
        <f>O77+O76+O75+O74</f>
        <v>315402</v>
      </c>
      <c r="P78" s="30">
        <f>P77+P76+P75+P74</f>
        <v>292884</v>
      </c>
      <c r="Q78" s="31">
        <f t="shared" si="37"/>
        <v>92.860539882435745</v>
      </c>
    </row>
    <row r="79" spans="1:17" ht="19.5" thickBot="1" x14ac:dyDescent="0.35">
      <c r="A79" s="46"/>
      <c r="B79" s="7"/>
      <c r="C79" s="67"/>
      <c r="D79" s="47"/>
      <c r="E79" s="68"/>
      <c r="F79" s="67"/>
      <c r="G79" s="47"/>
      <c r="H79" s="77"/>
      <c r="I79" s="46"/>
      <c r="J79" s="12"/>
      <c r="K79" s="73"/>
      <c r="L79" s="46"/>
      <c r="M79" s="12"/>
      <c r="N79" s="90"/>
      <c r="O79" s="24"/>
      <c r="P79" s="10"/>
      <c r="Q79" s="29"/>
    </row>
    <row r="80" spans="1:17" ht="19.5" thickBot="1" x14ac:dyDescent="0.35">
      <c r="A80" s="114" t="s">
        <v>54</v>
      </c>
      <c r="B80" s="115"/>
      <c r="C80" s="69">
        <f>C78+C72</f>
        <v>155184.20000000001</v>
      </c>
      <c r="D80" s="17">
        <f>D78+D72</f>
        <v>138834.20000000001</v>
      </c>
      <c r="E80" s="70">
        <f>D80/C80*100</f>
        <v>89.464133590919687</v>
      </c>
      <c r="F80" s="69">
        <f>F78+F72</f>
        <v>115849</v>
      </c>
      <c r="G80" s="17">
        <f>G78+G72</f>
        <v>113285.8</v>
      </c>
      <c r="H80" s="70">
        <f t="shared" ref="H80" si="44">G80/F80*100</f>
        <v>97.787464717002308</v>
      </c>
      <c r="I80" s="85">
        <f>I78+I72</f>
        <v>142307</v>
      </c>
      <c r="J80" s="85">
        <f>J78+J72</f>
        <v>140717</v>
      </c>
      <c r="K80" s="32">
        <f>J80/I80*100</f>
        <v>98.882697267175885</v>
      </c>
      <c r="L80" s="85">
        <f>L78+L72</f>
        <v>168273</v>
      </c>
      <c r="M80" s="85">
        <f>M78+M72</f>
        <v>158420</v>
      </c>
      <c r="N80" s="32">
        <f t="shared" si="36"/>
        <v>94.144634017340863</v>
      </c>
      <c r="O80" s="80">
        <f>C80+F80+I80+L80</f>
        <v>581613.19999999995</v>
      </c>
      <c r="P80" s="85">
        <f>D80+G80+J80+M80</f>
        <v>551257</v>
      </c>
      <c r="Q80" s="32">
        <f t="shared" si="37"/>
        <v>94.780689296597814</v>
      </c>
    </row>
  </sheetData>
  <mergeCells count="14">
    <mergeCell ref="A1:Q1"/>
    <mergeCell ref="A80:B80"/>
    <mergeCell ref="O3:Q3"/>
    <mergeCell ref="L3:N3"/>
    <mergeCell ref="C2:Q2"/>
    <mergeCell ref="A73:A77"/>
    <mergeCell ref="A72:B72"/>
    <mergeCell ref="A78:B78"/>
    <mergeCell ref="F3:H3"/>
    <mergeCell ref="C3:E3"/>
    <mergeCell ref="A5:A70"/>
    <mergeCell ref="I3:K3"/>
    <mergeCell ref="A2:A4"/>
    <mergeCell ref="B2:B3"/>
  </mergeCells>
  <pageMargins left="0.25" right="0.25" top="0.75" bottom="0.75" header="0.3" footer="0.3"/>
  <pageSetup paperSize="9" scale="87" fitToHeight="0" orientation="landscape" r:id="rId1"/>
  <rowBreaks count="2" manualBreakCount="2">
    <brk id="24" max="16" man="1"/>
    <brk id="52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 ДЛГ</vt:lpstr>
      <vt:lpstr>за категоріями</vt:lpstr>
      <vt:lpstr>'за категоріями'!Область_друку</vt:lpstr>
      <vt:lpstr>'по ДЛГ'!Область_друку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2019-11-06T13:16:32Z</cp:lastPrinted>
  <dcterms:created xsi:type="dcterms:W3CDTF">2015-12-16T06:37:27Z</dcterms:created>
  <dcterms:modified xsi:type="dcterms:W3CDTF">2021-12-29T11:42:44Z</dcterms:modified>
</cp:coreProperties>
</file>